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e584c0a8702e57f/Bureaublad/"/>
    </mc:Choice>
  </mc:AlternateContent>
  <xr:revisionPtr revIDLastSave="0" documentId="8_{FED89149-F840-4045-B3B3-A21F6FF08837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 l="1"/>
  <c r="M29" i="2"/>
  <c r="B9" i="2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E4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59" i="2" s="1"/>
  <c r="B17" i="5"/>
  <c r="C14" i="5"/>
  <c r="B10" i="5"/>
  <c r="B9" i="5"/>
  <c r="C108" i="2" l="1"/>
  <c r="C9" i="5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<sst xmlns="http://schemas.openxmlformats.org/spreadsheetml/2006/main" count="4398" uniqueCount="1291">
  <si>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</si>
  <si>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</si>
  <si>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</si>
  <si>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</si>
  <si>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</si>
  <si>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</si>
  <si>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</si>
  <si>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</si>
  <si>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</si>
  <si>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</si>
  <si>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</si>
  <si>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</si>
  <si>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</si>
  <si>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</si>
  <si>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</si>
  <si>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</si>
  <si>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</si>
  <si>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</si>
  <si>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</si>
  <si>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</si>
  <si>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</si>
  <si>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</si>
  <si>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</si>
  <si>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</si>
  <si>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</si>
  <si>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</si>
  <si>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</si>
  <si>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</si>
  <si>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</si>
  <si>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</si>
  <si>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</si>
  <si>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</si>
  <si>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</si>
  <si>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</si>
  <si>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</si>
  <si>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</si>
  <si>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</si>
  <si>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</si>
  <si>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</si>
  <si>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</si>
  <si>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</si>
  <si>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</si>
  <si>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</si>
  <si>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</si>
  <si>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</si>
  <si>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</si>
  <si>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</si>
  <si>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</si>
  <si>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</si>
  <si>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</si>
  <si>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</si>
  <si>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</si>
  <si>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</si>
  <si>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</si>
  <si>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</si>
  <si>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</si>
  <si>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</si>
  <si>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</si>
  <si>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</si>
  <si>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</si>
  <si>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</si>
  <si>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</si>
  <si>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</si>
  <si>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</si>
  <si>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</si>
  <si>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</si>
  <si>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</si>
  <si>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</si>
  <si>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</si>
  <si>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</si>
  <si>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</si>
  <si>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</si>
  <si>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</si>
  <si>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</si>
  <si>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</si>
  <si>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</si>
  <si>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</si>
  <si>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</si>
  <si>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</si>
  <si>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</si>
  <si>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</si>
  <si>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</si>
  <si>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</si>
  <si>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</si>
  <si>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</si>
  <si>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</si>
  <si>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</si>
  <si>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</si>
  <si>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</si>
  <si>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</si>
  <si>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</si>
  <si>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</si>
  <si>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</si>
  <si>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</si>
  <si>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</si>
  <si>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</si>
  <si>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</si>
  <si>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</si>
  <si>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</si>
  <si>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</si>
  <si>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</si>
  <si>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</si>
  <si>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</si>
  <si>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</si>
  <si>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</si>
  <si>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</si>
  <si>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</si>
  <si>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</si>
  <si>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</si>
  <si>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</si>
  <si>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</si>
  <si>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</si>
  <si>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</si>
  <si>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</si>
  <si>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</si>
  <si>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</si>
  <si>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</si>
  <si>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</si>
  <si>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</si>
  <si>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</si>
  <si>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</si>
  <si>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</si>
  <si>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</si>
  <si>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</si>
  <si>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</si>
  <si>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</si>
  <si>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</si>
  <si>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</si>
  <si>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</si>
  <si>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</si>
  <si>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</si>
  <si>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</si>
  <si>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</si>
  <si>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</si>
  <si>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</si>
  <si>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</si>
  <si>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</si>
  <si>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</si>
  <si>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</si>
  <si>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</si>
  <si>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</si>
  <si>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</si>
  <si>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</si>
  <si>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</si>
  <si>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</si>
  <si>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</si>
  <si>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</si>
  <si>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</si>
  <si>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</si>
  <si>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</si>
  <si>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</si>
  <si>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</si>
  <si>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</si>
  <si>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</si>
  <si>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</si>
  <si>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</si>
  <si>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</si>
  <si>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</si>
  <si>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</si>
  <si>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</si>
  <si>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</si>
  <si>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</si>
  <si>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</si>
  <si>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</si>
  <si>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</si>
  <si>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</si>
  <si>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</si>
  <si>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</si>
  <si>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</si>
  <si>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</si>
  <si>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</si>
  <si>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</si>
  <si>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</si>
  <si>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</si>
  <si>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</si>
  <si>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</si>
  <si>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</si>
  <si>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</si>
  <si>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</si>
  <si>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</si>
  <si>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</si>
  <si>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</si>
  <si>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</si>
  <si>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</si>
  <si>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</si>
  <si>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</si>
  <si>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</si>
  <si>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</si>
  <si>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</si>
  <si>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</si>
  <si>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</si>
  <si>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</si>
  <si>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</si>
  <si>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</si>
  <si>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</si>
  <si>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</si>
  <si>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</si>
  <si>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</si>
  <si>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</si>
  <si>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</si>
  <si>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</si>
  <si>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</si>
  <si>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</si>
  <si>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</si>
  <si>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</si>
  <si>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</si>
  <si>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</si>
  <si>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</si>
  <si>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</si>
  <si>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</si>
  <si>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</si>
  <si>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</si>
  <si>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</si>
  <si>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</si>
  <si>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</si>
  <si>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</si>
  <si>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</si>
  <si>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</si>
  <si>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</si>
  <si>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</si>
  <si>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</si>
  <si>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</si>
  <si>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</si>
  <si>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</si>
  <si>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</si>
  <si>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</si>
  <si>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</si>
  <si>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</si>
  <si>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</si>
  <si>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</si>
  <si>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</si>
  <si>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</si>
  <si>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</si>
  <si>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</si>
  <si>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</si>
  <si>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</si>
  <si>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</si>
  <si>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</si>
  <si>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</si>
  <si>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</si>
  <si>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</si>
  <si>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</si>
  <si>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</si>
  <si>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</si>
  <si>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</si>
  <si>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</si>
  <si>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</si>
  <si>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</si>
  <si>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</si>
  <si>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</si>
  <si>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</si>
  <si>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</si>
  <si>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</si>
  <si>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</si>
  <si>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</si>
  <si>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</si>
  <si>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</si>
  <si>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</si>
  <si>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</si>
  <si>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</si>
  <si>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</si>
  <si>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</si>
  <si>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</si>
  <si>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</si>
  <si>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</si>
  <si>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</si>
  <si>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</si>
  <si>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</si>
  <si>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</si>
  <si>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</si>
  <si>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</si>
  <si>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</si>
  <si>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</si>
  <si>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</si>
  <si>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</si>
  <si>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</si>
  <si>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</si>
  <si>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</si>
  <si>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</si>
  <si>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</si>
  <si>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</si>
  <si>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</si>
  <si>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</si>
  <si>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</si>
  <si>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</si>
  <si>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</si>
  <si>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</si>
  <si>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</si>
  <si>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</si>
  <si>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</si>
  <si>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</si>
  <si>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</si>
  <si>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</si>
  <si>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</si>
  <si>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</si>
  <si>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</si>
  <si>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</si>
  <si>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</si>
  <si>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</si>
  <si>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</si>
  <si>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</si>
  <si>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</si>
  <si>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</si>
  <si>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</si>
  <si>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</si>
  <si>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</si>
  <si>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</si>
  <si>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</si>
  <si>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</si>
  <si>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</si>
  <si>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</si>
  <si>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</si>
  <si>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</si>
  <si>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</si>
  <si>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</si>
  <si>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</si>
  <si>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</si>
  <si>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</si>
  <si>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</si>
  <si>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</si>
  <si>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</si>
  <si>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</si>
  <si>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</si>
  <si>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</si>
  <si>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</si>
  <si>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</si>
  <si>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</si>
  <si>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</si>
  <si>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</si>
  <si>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</si>
  <si>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</si>
  <si>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</si>
  <si>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</si>
  <si>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</si>
  <si>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</si>
  <si>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</si>
  <si>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</si>
  <si>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</si>
  <si>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</si>
  <si>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</si>
  <si>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</si>
  <si>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</si>
  <si>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</si>
  <si>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</si>
  <si>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</si>
  <si>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</si>
  <si>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</si>
  <si>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</si>
  <si>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</si>
  <si>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</si>
  <si>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</si>
  <si>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</si>
  <si>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</si>
  <si>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</si>
  <si>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</si>
  <si>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</si>
  <si>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</si>
  <si>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</si>
  <si>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</si>
  <si>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</si>
  <si>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</si>
  <si>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</si>
  <si>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</si>
  <si>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</si>
  <si>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</si>
  <si>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</si>
  <si>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</si>
  <si>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</si>
  <si>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</si>
  <si>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</si>
  <si>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</si>
  <si>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</si>
  <si>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</si>
  <si>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</si>
  <si>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</si>
  <si>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</si>
  <si>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</si>
  <si>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</si>
  <si>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</si>
  <si>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</si>
  <si>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</si>
  <si>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</si>
  <si>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</si>
  <si>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</si>
  <si>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</si>
  <si>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</si>
  <si>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</si>
  <si>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</si>
  <si>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</si>
  <si>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</si>
  <si>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</si>
  <si>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</si>
  <si>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</si>
  <si>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</si>
  <si>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</si>
  <si>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</si>
  <si>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</si>
  <si>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</si>
  <si>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</si>
  <si>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</si>
  <si>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</si>
  <si>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</si>
  <si>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</si>
  <si>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</si>
  <si>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</si>
  <si>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</si>
  <si>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</si>
  <si>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</si>
  <si>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</si>
  <si>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</si>
  <si>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</si>
  <si>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</si>
  <si>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</si>
  <si>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</si>
  <si>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</si>
  <si>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</si>
  <si>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</si>
  <si>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</si>
  <si>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</si>
  <si>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</si>
  <si>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</si>
  <si>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</si>
  <si>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</si>
  <si>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</si>
  <si>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</si>
  <si>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</si>
  <si>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</si>
  <si>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</si>
  <si>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</si>
  <si>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</si>
  <si>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</si>
  <si>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</si>
  <si>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</si>
  <si>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</si>
  <si>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</si>
  <si>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</si>
  <si>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</si>
  <si>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</si>
  <si>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</si>
  <si>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</si>
  <si>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</si>
  <si>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</si>
  <si>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</si>
  <si>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</si>
  <si>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</si>
  <si>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</si>
  <si>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</si>
  <si>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</si>
  <si>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</si>
  <si>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</si>
  <si>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</si>
  <si>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</si>
  <si>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</si>
  <si>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</si>
  <si>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</si>
  <si>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</si>
  <si>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</si>
  <si>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</si>
  <si>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</si>
  <si>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</si>
  <si>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</si>
  <si>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</si>
  <si>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</si>
  <si>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</si>
  <si>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</si>
  <si>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</si>
  <si>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</si>
  <si>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</si>
  <si>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</si>
  <si>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</si>
  <si>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</si>
  <si>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</si>
  <si>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</si>
  <si>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</si>
  <si>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</si>
  <si>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</si>
  <si>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</si>
  <si>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</si>
  <si>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</si>
  <si>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</si>
  <si>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</si>
  <si>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</si>
  <si>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</si>
  <si>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</si>
  <si>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</si>
  <si>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</si>
  <si>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</si>
  <si>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</si>
  <si>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</si>
  <si>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</si>
  <si>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</si>
  <si>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</si>
  <si>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</si>
  <si>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</si>
  <si>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</si>
  <si>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</si>
  <si>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</si>
  <si>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</si>
  <si>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</si>
  <si>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</si>
  <si>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</si>
  <si>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</si>
  <si>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</si>
  <si>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</si>
  <si>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</si>
  <si>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</si>
  <si>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</si>
  <si>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</si>
  <si>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</si>
  <si>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</si>
  <si>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</si>
  <si>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</si>
  <si>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</si>
  <si>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</si>
  <si>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</si>
  <si>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</si>
  <si>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</si>
  <si>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</si>
  <si>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</si>
  <si>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</si>
  <si>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</si>
  <si>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</si>
  <si>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</si>
  <si>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</si>
  <si>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</si>
  <si>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</si>
  <si>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</si>
  <si>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</si>
  <si>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</si>
  <si>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</si>
  <si>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</si>
  <si>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</si>
  <si>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</si>
  <si>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</si>
  <si>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</si>
  <si>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</si>
  <si>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</si>
  <si>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</si>
  <si>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</si>
  <si>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</si>
  <si>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</si>
  <si>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</si>
  <si>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</si>
  <si>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</si>
  <si>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</si>
  <si>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</si>
  <si>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</si>
  <si>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</si>
  <si>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</si>
  <si>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</si>
  <si>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</si>
  <si>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</si>
  <si>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</si>
  <si>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</si>
  <si>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</si>
  <si>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</si>
  <si>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</si>
  <si>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</si>
  <si>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</si>
  <si>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</si>
  <si>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</si>
  <si>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</si>
  <si>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</si>
  <si>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</si>
  <si>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</si>
  <si>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</si>
  <si>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</si>
  <si>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</si>
  <si>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</si>
  <si>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</si>
  <si>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</si>
  <si>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</si>
  <si>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</si>
  <si>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</si>
  <si>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</si>
  <si>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</si>
  <si>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</si>
  <si>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</si>
  <si>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</si>
  <si>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</si>
  <si>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</si>
  <si>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</si>
  <si>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</si>
  <si>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</si>
  <si>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</si>
  <si>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</si>
  <si>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</si>
  <si>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</si>
  <si>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</si>
  <si>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</si>
  <si>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</si>
  <si>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</si>
  <si>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</si>
  <si>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</si>
  <si>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</si>
  <si>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</si>
  <si>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</si>
  <si>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</si>
  <si>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</si>
  <si>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</si>
  <si>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</si>
  <si>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</si>
  <si>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</si>
  <si>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</si>
  <si>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</si>
  <si>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</si>
  <si>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</si>
  <si>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</si>
  <si>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</si>
  <si>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</si>
  <si>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</si>
  <si>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</si>
  <si>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</si>
  <si>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</si>
  <si>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</si>
  <si>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</si>
  <si>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</si>
  <si>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</si>
  <si>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</si>
  <si>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</si>
  <si>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</si>
  <si>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</si>
  <si>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</si>
  <si>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</si>
  <si>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</si>
  <si>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</si>
  <si>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</si>
  <si>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</si>
  <si>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</si>
  <si>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</si>
  <si>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</si>
  <si>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</si>
  <si>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</si>
  <si>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</si>
  <si>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</si>
  <si>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</si>
  <si>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</si>
  <si>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</si>
  <si>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</si>
  <si>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</si>
  <si>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</si>
  <si>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</si>
  <si>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</si>
  <si>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</si>
  <si>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</si>
  <si>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</si>
  <si>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</si>
  <si>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</si>
  <si>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</si>
  <si>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</si>
  <si>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</si>
  <si>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</si>
  <si>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</si>
  <si>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</si>
  <si>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</si>
  <si>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</si>
  <si>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</si>
  <si>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</si>
  <si>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</si>
  <si>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</si>
  <si>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</si>
  <si>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</si>
  <si>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</si>
  <si>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</si>
  <si>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</si>
  <si>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</si>
  <si>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</si>
  <si>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</si>
  <si>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</si>
  <si>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</si>
  <si>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</si>
  <si>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</si>
  <si>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</si>
  <si>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</si>
  <si>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</si>
  <si>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</si>
  <si>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</si>
  <si>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</si>
  <si>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</si>
  <si>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</si>
  <si>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</si>
  <si>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</si>
  <si>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</si>
  <si>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</si>
  <si>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</si>
  <si>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</si>
  <si>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</si>
  <si>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</si>
  <si>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</si>
  <si>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</si>
  <si>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</si>
  <si>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</si>
  <si>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</si>
  <si>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</si>
  <si>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</si>
  <si>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</si>
  <si>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</si>
  <si>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</si>
  <si>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</si>
  <si>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</si>
  <si>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</si>
  <si>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</si>
  <si>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</si>
  <si>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</si>
  <si>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</si>
  <si>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</si>
  <si>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</si>
  <si>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</si>
  <si>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</si>
  <si>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</si>
  <si>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</si>
  <si>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</si>
  <si>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</si>
  <si>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</si>
  <si>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</si>
  <si>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</si>
  <si>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</si>
  <si>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</si>
  <si>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</si>
  <si>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</si>
  <si>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</si>
  <si>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</si>
  <si>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</si>
  <si>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</si>
  <si>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</si>
  <si>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</si>
  <si>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</si>
  <si>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</si>
  <si>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</si>
  <si>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</si>
  <si>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</si>
  <si>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</si>
  <si>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</si>
  <si>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</si>
  <si>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</si>
  <si>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</si>
  <si>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</si>
  <si>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</si>
  <si>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</si>
  <si>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</si>
  <si>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</si>
  <si>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</si>
  <si>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</si>
  <si>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</si>
  <si>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</si>
  <si>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</si>
  <si>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</si>
  <si>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</si>
  <si>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</si>
  <si>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</si>
  <si>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</si>
  <si>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</si>
  <si>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</si>
  <si>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</si>
  <si>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</si>
  <si>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</si>
  <si>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</si>
  <si>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</si>
  <si>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</si>
  <si>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</si>
  <si>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</si>
  <si>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</si>
  <si>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</si>
  <si>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</si>
  <si>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</si>
  <si>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</si>
  <si>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</si>
  <si>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</si>
  <si>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</si>
  <si>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</si>
  <si>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</si>
  <si>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</si>
  <si>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</si>
  <si>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</si>
  <si>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</si>
  <si>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</si>
  <si>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</si>
  <si>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</si>
  <si>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</si>
  <si>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</si>
  <si>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</si>
  <si>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</si>
  <si>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</si>
  <si>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</si>
  <si>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</si>
  <si>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</si>
  <si>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</si>
  <si>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</si>
  <si>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</si>
  <si>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</si>
  <si>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</si>
  <si>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</si>
  <si>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</si>
  <si>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</si>
  <si>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</si>
  <si>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</si>
  <si>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</si>
  <si>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</si>
  <si>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</si>
  <si>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</si>
  <si>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</si>
  <si>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</si>
  <si>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</si>
  <si>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</si>
  <si>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</si>
  <si>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</si>
  <si>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</si>
  <si>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</si>
  <si>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</si>
  <si>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</si>
  <si>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</si>
  <si>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</si>
  <si>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</si>
  <si>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</si>
  <si>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</si>
  <si>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</si>
  <si>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</si>
  <si>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</si>
  <si>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</si>
  <si>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</si>
  <si>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</si>
  <si>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</si>
  <si>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</si>
  <si>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</si>
  <si>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</si>
  <si>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</si>
  <si>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</si>
  <si>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</si>
  <si>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</si>
  <si>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</si>
  <si>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</si>
  <si>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</si>
  <si>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</si>
  <si>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</si>
  <si>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</si>
  <si>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</si>
  <si>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</si>
  <si>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</si>
  <si>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</si>
  <si>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</si>
  <si>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</si>
  <si>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</si>
  <si>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</si>
  <si>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</si>
  <si>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</si>
  <si>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</si>
  <si>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</si>
  <si>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</si>
  <si>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</si>
  <si>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</si>
  <si>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</si>
  <si>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</si>
  <si>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</si>
  <si>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</si>
  <si>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</si>
  <si>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</si>
  <si>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</si>
  <si>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</si>
  <si>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</si>
  <si>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</si>
  <si>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</si>
  <si>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</si>
  <si>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</si>
  <si>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</si>
  <si>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</si>
  <si>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</si>
  <si>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</si>
  <si>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</si>
  <si>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</si>
  <si>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</si>
  <si>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</si>
  <si>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</si>
  <si>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</si>
  <si>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</si>
  <si>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</si>
  <si>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</si>
  <si>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</si>
  <si>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</si>
  <si>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</si>
  <si>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</si>
  <si>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</si>
  <si>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</si>
  <si>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</si>
  <si>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</si>
  <si>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</si>
  <si>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</si>
  <si>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</si>
  <si>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</si>
  <si>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</si>
  <si>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</si>
  <si>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</si>
  <si>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</si>
  <si>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</si>
  <si>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</si>
  <si>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</si>
  <si>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</si>
  <si>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</si>
  <si>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</si>
  <si>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</si>
  <si>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</si>
  <si>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</si>
  <si>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</si>
  <si>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</si>
  <si>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</si>
  <si>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</si>
  <si>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</si>
  <si>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</si>
  <si>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</si>
  <si>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</si>
  <si>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</si>
  <si>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</si>
  <si>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</si>
  <si>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</si>
  <si>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</si>
  <si>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</si>
  <si>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</si>
  <si>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</si>
  <si>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</si>
  <si>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</si>
  <si>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</si>
  <si>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</si>
  <si>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</si>
  <si>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</si>
  <si>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</si>
  <si>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</si>
  <si>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</si>
  <si>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</si>
  <si>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</si>
  <si>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</si>
  <si>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</si>
  <si>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</si>
  <si>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</si>
  <si>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</si>
  <si>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</si>
  <si>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</si>
  <si>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</si>
  <si>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</si>
  <si>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</si>
  <si>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</si>
  <si>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</si>
  <si>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</si>
  <si>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</si>
  <si>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</si>
  <si>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</si>
  <si>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</si>
  <si>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</si>
  <si>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</si>
  <si>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</si>
  <si>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</si>
  <si>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</si>
  <si>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</si>
  <si>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</si>
  <si>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</si>
  <si>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</si>
  <si>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</si>
  <si>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</si>
  <si>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</si>
  <si>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</si>
  <si>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</si>
  <si>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</si>
  <si>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</si>
  <si>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</si>
  <si>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</si>
  <si>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</si>
  <si>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</si>
  <si>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</si>
  <si>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</si>
  <si>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</si>
  <si>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</si>
  <si>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</si>
  <si>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</si>
  <si>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</si>
  <si>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</si>
  <si>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</si>
  <si>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</si>
  <si>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</si>
  <si>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</si>
  <si>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</si>
  <si>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</si>
  <si>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</si>
  <si>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</si>
  <si>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</si>
  <si>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</si>
  <si>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</si>
  <si>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</si>
  <si>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</si>
  <si>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</si>
  <si>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</si>
  <si>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</si>
  <si>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</si>
  <si>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</si>
  <si>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</si>
  <si>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</si>
  <si>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</si>
  <si>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</si>
  <si>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</si>
  <si>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</si>
  <si>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</si>
  <si>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</si>
  <si>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</si>
  <si>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</si>
  <si>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</si>
  <si>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</si>
  <si>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</si>
  <si>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</si>
  <si>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</si>
  <si>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</si>
  <si>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</si>
  <si>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</si>
  <si>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</si>
  <si>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</si>
  <si>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</si>
  <si>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</si>
  <si>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</si>
  <si>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</si>
  <si>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</si>
  <si>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</si>
  <si>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</si>
  <si>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</si>
  <si>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</si>
  <si>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</si>
  <si>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</si>
  <si>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</si>
  <si>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</si>
  <si>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</si>
  <si>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</si>
  <si>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</si>
  <si>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</si>
  <si>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</si>
  <si>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</si>
  <si>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</si>
  <si>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</si>
  <si>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</si>
  <si>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</si>
  <si>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</si>
  <si>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</si>
  <si>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</si>
  <si>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</si>
  <si>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</si>
  <si>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</si>
  <si>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</si>
  <si>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</si>
  <si>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</si>
  <si>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</si>
  <si>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</si>
  <si>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</si>
  <si>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</si>
  <si>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</si>
  <si>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</si>
  <si>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</si>
  <si>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</si>
  <si>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</si>
  <si>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</si>
  <si>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</si>
  <si>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</si>
  <si>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</si>
  <si>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</si>
  <si>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</si>
  <si>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</si>
  <si>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</si>
  <si>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</si>
  <si>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</si>
  <si>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</si>
  <si>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</si>
  <si>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</si>
  <si>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</si>
  <si>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</si>
  <si>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</si>
  <si>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</si>
  <si>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</si>
  <si>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</si>
  <si>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</si>
  <si>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</si>
  <si>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</si>
  <si>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</si>
  <si>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</si>
  <si>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</si>
  <si>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</si>
  <si>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</si>
  <si>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</si>
  <si>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</si>
  <si>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</si>
  <si>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</si>
  <si>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</si>
  <si>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</si>
  <si>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</si>
  <si>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</si>
  <si>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</si>
  <si>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</si>
  <si>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</si>
  <si>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</si>
  <si>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</si>
  <si>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</si>
  <si>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</si>
  <si>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</si>
  <si>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</si>
  <si>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</si>
  <si>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</si>
  <si>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</si>
  <si>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</si>
  <si>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</si>
  <si>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</si>
  <si>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</si>
  <si>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</si>
  <si>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</si>
  <si>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</si>
  <si>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</si>
  <si>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</si>
  <si>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</si>
  <si>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</si>
  <si>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</si>
  <si>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</si>
  <si>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</si>
  <si>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</si>
  <si>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</si>
  <si>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</si>
  <si>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</si>
  <si>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</si>
  <si>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</si>
  <si>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</si>
  <si>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</si>
  <si>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</si>
  <si>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</si>
  <si>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</si>
  <si>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</si>
  <si>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</si>
  <si>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</si>
  <si>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</si>
  <si>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</si>
  <si>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</si>
  <si>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</si>
  <si>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</si>
  <si>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</si>
  <si>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</si>
  <si>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</si>
  <si>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</si>
  <si>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</si>
  <si>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</si>
  <si>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</si>
  <si>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</si>
  <si>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</si>
  <si>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</si>
  <si>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</si>
  <si>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</si>
  <si>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</si>
  <si>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</si>
  <si>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</si>
  <si>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</si>
  <si>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</si>
  <si>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</si>
  <si>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</si>
  <si>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</si>
  <si>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</si>
  <si>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</si>
  <si>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</si>
  <si>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</si>
  <si>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</si>
  <si>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</si>
  <si>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</si>
  <si>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</si>
  <si>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</si>
  <si>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</si>
  <si>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</si>
  <si>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</si>
  <si>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</si>
  <si>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</si>
  <si>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</si>
  <si>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</si>
  <si>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</si>
  <si>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</si>
  <si>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</si>
  <si>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</si>
  <si>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</si>
  <si>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</si>
  <si>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</si>
  <si>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</si>
  <si>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</si>
  <si>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</si>
  <si>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</si>
  <si>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</si>
  <si>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</si>
  <si>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</si>
  <si>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</si>
  <si>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</si>
  <si>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</si>
  <si>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</si>
  <si>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</si>
  <si>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</si>
  <si>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</si>
  <si>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</si>
  <si>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</si>
  <si>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</si>
  <si>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</si>
  <si>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</si>
  <si>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</si>
  <si>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</si>
  <si>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</si>
  <si>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</si>
  <si>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</si>
  <si>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</si>
  <si>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</si>
  <si>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</si>
  <si>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</si>
  <si>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</si>
  <si>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</si>
  <si>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</si>
  <si>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</si>
  <si>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</si>
  <si>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</si>
  <si>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</si>
  <si>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</si>
  <si>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</si>
  <si>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</si>
  <si>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</si>
  <si>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</si>
  <si>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</si>
  <si>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</si>
  <si>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</si>
  <si>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</si>
  <si>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</si>
  <si>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</si>
  <si>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</si>
  <si>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</si>
  <si>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</si>
  <si>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</si>
  <si>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</si>
  <si>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</si>
  <si>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</si>
  <si>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</si>
  <si>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</si>
  <si>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</si>
  <si>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</si>
  <si>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</si>
  <si>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</si>
  <si>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</si>
  <si>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</si>
  <si>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</si>
  <si>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</si>
  <si>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</si>
  <si>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</si>
  <si>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</si>
  <si>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</si>
  <si>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</si>
  <si>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</si>
  <si>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</si>
  <si>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</si>
  <si>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</si>
  <si>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</si>
  <si>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</si>
  <si>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</si>
  <si>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</si>
  <si>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</si>
  <si>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</si>
  <si>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</si>
  <si>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</si>
  <si>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</si>
  <si>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</si>
  <si>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</si>
  <si>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</si>
  <si>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</si>
  <si>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</si>
  <si>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</si>
  <si>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</si>
  <si>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</si>
  <si>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</si>
  <si>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</si>
  <si>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</si>
  <si>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</si>
  <si>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</si>
  <si>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</si>
  <si>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RTS)Wiebo</t>
  </si>
  <si>
    <t>1/2)Femke
3)Lisanne
4)Mariska
5)Janna
RTS)Bas</t>
  </si>
  <si>
    <t>Baan 8 x 600 intensief (herstel 600m) + loopscholing</t>
  </si>
  <si>
    <t>Baan 6 x 600 intensief (herstel 600m) + loopscholing</t>
  </si>
  <si>
    <t>Baan 5 x 600 intensief (herstel 600m) + loopscholing</t>
  </si>
  <si>
    <t>Climaxloop intensief 6 x4 min herstel 6 min</t>
  </si>
  <si>
    <t>Climaxloop intensief 5x4 min herstel 6 min</t>
  </si>
  <si>
    <t>Climaxloop intensief 7x4 min herstel 6 min</t>
  </si>
  <si>
    <t>heuvel duur extensief (invulling door de trainer)</t>
  </si>
  <si>
    <t>Duurloop met heuvelaccenten.</t>
  </si>
  <si>
    <t>Duurloop 60 min (DL2) met 4 x 10 min TempoDL</t>
  </si>
  <si>
    <t xml:space="preserve">1/2)Mariska
3)Lisanne
4/5) Janna
</t>
  </si>
  <si>
    <t xml:space="preserve">1)Mariska
2)Wiebo
3)Jan
4/5)Tjakko
</t>
  </si>
  <si>
    <t xml:space="preserve">1/2/3)Jannie
4)Femke
5)Cor
</t>
  </si>
  <si>
    <t>1/2)Femke
3)Jannie
4)Tjakko
5)Pascal</t>
  </si>
  <si>
    <t>Baan intensief 6 x(100-200-300) herstel zelfde afstand + loopscholing</t>
  </si>
  <si>
    <t>Baan intensief 7 x(100-200-300) herstel zelfde afstand + loopscholing</t>
  </si>
  <si>
    <t xml:space="preserve">1)Mariska
2)Jannie
3)Jan
4/5)Tjakko
</t>
  </si>
  <si>
    <r>
      <t xml:space="preserve">1/2/3)Lisanne
4)Femke
5)Cor
</t>
    </r>
    <r>
      <rPr>
        <b/>
        <sz val="14"/>
        <color rgb="FF3B608D"/>
        <rFont val="Helv"/>
      </rPr>
      <t>Trainersoverleg 20-21 uur.</t>
    </r>
    <r>
      <rPr>
        <b/>
        <sz val="14"/>
        <color indexed="12"/>
        <rFont val="Helv"/>
      </rPr>
      <t xml:space="preserve">
</t>
    </r>
  </si>
  <si>
    <t>1/2)Jannie
3)Wiebo
4)Jan
5)Pascal</t>
  </si>
  <si>
    <t>1/2)Mariska
3)Jan
4)Wiebo
5)Pascal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</si>
</sst>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9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  <font>
      <b/>
      <sz val="14"/>
      <color rgb="FF3B608D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212" t="s">
        <v>0</v>
      </c>
      <c r="B1" s="213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1135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1135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1179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166" t="s">
        <v>357</v>
      </c>
      <c r="D121" s="167"/>
      <c r="E121" s="167"/>
      <c r="F121" s="168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89" t="s">
        <v>364</v>
      </c>
      <c r="D124" s="190"/>
      <c r="E124" s="190"/>
      <c r="F124" s="191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169" t="s">
        <v>392</v>
      </c>
      <c r="D129" s="170"/>
      <c r="E129" s="170"/>
      <c r="F129" s="171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172" t="s">
        <v>556</v>
      </c>
      <c r="D186" s="173"/>
      <c r="E186" s="173"/>
      <c r="F186" s="173"/>
      <c r="G186" s="173"/>
      <c r="H186" s="174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172" t="s">
        <v>557</v>
      </c>
      <c r="D196" s="173"/>
      <c r="E196" s="173"/>
      <c r="F196" s="173"/>
      <c r="G196" s="173"/>
      <c r="H196" s="174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177" t="s">
        <v>599</v>
      </c>
      <c r="D205" s="178"/>
      <c r="E205" s="178"/>
      <c r="F205" s="179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180" t="s">
        <v>630</v>
      </c>
      <c r="D213" s="181"/>
      <c r="E213" s="181"/>
      <c r="F213" s="181"/>
      <c r="G213" s="181"/>
      <c r="H213" s="182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180" t="s">
        <v>623</v>
      </c>
      <c r="D221" s="181"/>
      <c r="E221" s="181"/>
      <c r="F221" s="181"/>
      <c r="G221" s="181"/>
      <c r="H221" s="182"/>
    </row>
    <row r="222" spans="2:8" ht="39" hidden="1" customHeight="1" x14ac:dyDescent="0.35">
      <c r="B222" s="75" t="s">
        <v>620</v>
      </c>
      <c r="C222" s="180" t="s">
        <v>624</v>
      </c>
      <c r="D222" s="181"/>
      <c r="E222" s="181"/>
      <c r="F222" s="181"/>
      <c r="G222" s="181"/>
      <c r="H222" s="182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183" t="s">
        <v>627</v>
      </c>
      <c r="D224" s="184"/>
      <c r="E224" s="184"/>
      <c r="F224" s="184"/>
      <c r="G224" s="184"/>
      <c r="H224" s="185"/>
    </row>
    <row r="225" spans="2:8" ht="39" hidden="1" customHeight="1" x14ac:dyDescent="0.35">
      <c r="B225" s="75" t="s">
        <v>622</v>
      </c>
      <c r="C225" s="180" t="s">
        <v>625</v>
      </c>
      <c r="D225" s="181"/>
      <c r="E225" s="181"/>
      <c r="F225" s="181"/>
      <c r="G225" s="181"/>
      <c r="H225" s="182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175" t="s">
        <v>737</v>
      </c>
      <c r="D269" s="176"/>
      <c r="E269" s="176"/>
      <c r="F269" s="176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2" t="s">
        <v>738</v>
      </c>
      <c r="D271" s="193"/>
      <c r="E271" s="193"/>
      <c r="F271" s="194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95" t="s">
        <v>739</v>
      </c>
      <c r="D272" s="196"/>
      <c r="E272" s="196"/>
      <c r="F272" s="197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198" t="s">
        <v>751</v>
      </c>
      <c r="D275" s="193"/>
      <c r="E275" s="193"/>
      <c r="F275" s="194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86" t="s">
        <v>774</v>
      </c>
      <c r="D289" s="187"/>
      <c r="E289" s="187"/>
      <c r="F289" s="187"/>
      <c r="G289" s="188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204" t="s">
        <v>812</v>
      </c>
      <c r="D293" s="205"/>
      <c r="E293" s="205"/>
      <c r="F293" s="205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206" t="s">
        <v>811</v>
      </c>
      <c r="D297" s="170"/>
      <c r="E297" s="170"/>
      <c r="F297" s="170"/>
      <c r="G297" s="171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95" t="s">
        <v>810</v>
      </c>
      <c r="D302" s="202"/>
      <c r="E302" s="202"/>
      <c r="F302" s="202"/>
      <c r="G302" s="203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207" t="s">
        <v>537</v>
      </c>
      <c r="D332" s="196"/>
      <c r="E332" s="196"/>
      <c r="F332" s="197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210" t="s">
        <v>524</v>
      </c>
      <c r="D335" s="170"/>
      <c r="E335" s="170"/>
      <c r="F335" s="171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207" t="s">
        <v>925</v>
      </c>
      <c r="D344" s="196"/>
      <c r="E344" s="196"/>
      <c r="F344" s="197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208" t="s">
        <v>926</v>
      </c>
      <c r="D350" s="196"/>
      <c r="E350" s="196"/>
      <c r="F350" s="197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209" t="s">
        <v>927</v>
      </c>
      <c r="D354" s="196"/>
      <c r="E354" s="196"/>
      <c r="F354" s="196"/>
      <c r="G354" s="196"/>
      <c r="H354" s="197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207" t="s">
        <v>971</v>
      </c>
      <c r="D366" s="196"/>
      <c r="E366" s="196"/>
      <c r="F366" s="197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207" t="s">
        <v>972</v>
      </c>
      <c r="D368" s="196"/>
      <c r="E368" s="196"/>
      <c r="F368" s="197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207" t="s">
        <v>1003</v>
      </c>
      <c r="D380" s="196"/>
      <c r="E380" s="196"/>
      <c r="F380" s="196"/>
      <c r="G380" s="196"/>
      <c r="H380" s="197"/>
    </row>
    <row r="381" spans="1:8" ht="99.9" hidden="1" customHeight="1" x14ac:dyDescent="0.35">
      <c r="B381" s="42" t="s">
        <v>999</v>
      </c>
      <c r="C381" s="206" t="s">
        <v>1002</v>
      </c>
      <c r="D381" s="170"/>
      <c r="E381" s="170"/>
      <c r="F381" s="171"/>
      <c r="G381" s="45" t="s">
        <v>781</v>
      </c>
      <c r="H381" s="45"/>
    </row>
    <row r="382" spans="1:8" ht="99.9" hidden="1" customHeight="1" x14ac:dyDescent="0.35">
      <c r="B382" s="54" t="s">
        <v>1000</v>
      </c>
      <c r="C382" s="207" t="s">
        <v>1001</v>
      </c>
      <c r="D382" s="196"/>
      <c r="E382" s="196"/>
      <c r="F382" s="211"/>
      <c r="G382" s="211"/>
      <c r="H382" s="197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214" t="s">
        <v>1036</v>
      </c>
      <c r="D384" s="215"/>
      <c r="E384" s="215"/>
      <c r="F384" s="216"/>
      <c r="G384" s="216"/>
      <c r="H384" s="217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1182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1183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1182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1183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1182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1183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1182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1183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1182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1183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1182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1183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1182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1183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1182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1183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1182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1183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99" t="s">
        <v>1048</v>
      </c>
      <c r="D412" s="200"/>
      <c r="E412" s="200"/>
      <c r="F412" s="201"/>
      <c r="G412" s="84" t="s">
        <v>695</v>
      </c>
      <c r="H412" s="81"/>
    </row>
    <row r="413" spans="1:8" s="78" customFormat="1" ht="84.9" customHeight="1" x14ac:dyDescent="0.3">
      <c r="A413" s="124" t="s">
        <v>1182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1183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1182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1183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1182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1183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1182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1181</v>
      </c>
      <c r="B423" s="114">
        <v>42096</v>
      </c>
      <c r="C423" s="199" t="s">
        <v>1056</v>
      </c>
      <c r="D423" s="200"/>
      <c r="E423" s="200"/>
      <c r="F423" s="201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1180</v>
      </c>
      <c r="B425" s="109">
        <v>42101</v>
      </c>
      <c r="C425" s="81"/>
      <c r="D425" s="81"/>
      <c r="E425" s="81"/>
      <c r="F425" s="81" t="s">
        <v>1186</v>
      </c>
      <c r="G425" s="84" t="s">
        <v>728</v>
      </c>
      <c r="H425" s="81"/>
    </row>
    <row r="426" spans="1:8" s="78" customFormat="1" ht="84.9" customHeight="1" x14ac:dyDescent="0.3">
      <c r="A426" s="118" t="s">
        <v>1181</v>
      </c>
      <c r="B426" s="109">
        <v>42103</v>
      </c>
      <c r="C426" s="81" t="s">
        <v>1186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99" t="s">
        <v>739</v>
      </c>
      <c r="D427" s="200"/>
      <c r="E427" s="200"/>
      <c r="F427" s="201"/>
      <c r="G427" s="84" t="s">
        <v>730</v>
      </c>
      <c r="H427" s="81"/>
    </row>
    <row r="428" spans="1:8" s="78" customFormat="1" ht="84.9" customHeight="1" x14ac:dyDescent="0.3">
      <c r="A428" s="118" t="s">
        <v>1182</v>
      </c>
      <c r="B428" s="109">
        <v>42108</v>
      </c>
      <c r="C428" s="81"/>
      <c r="D428" s="81" t="s">
        <v>1186</v>
      </c>
      <c r="E428" s="81" t="s">
        <v>1186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1183</v>
      </c>
      <c r="B429" s="109">
        <v>42110</v>
      </c>
      <c r="C429" s="81" t="s">
        <v>1187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99" t="s">
        <v>1049</v>
      </c>
      <c r="D430" s="200"/>
      <c r="E430" s="200"/>
      <c r="F430" s="201"/>
      <c r="G430" s="84" t="s">
        <v>351</v>
      </c>
      <c r="H430" s="81"/>
    </row>
    <row r="431" spans="1:8" s="78" customFormat="1" ht="84.9" customHeight="1" x14ac:dyDescent="0.3">
      <c r="A431" s="118" t="s">
        <v>1182</v>
      </c>
      <c r="B431" s="109">
        <v>42115</v>
      </c>
      <c r="C431" s="81"/>
      <c r="D431" s="81"/>
      <c r="E431" s="81"/>
      <c r="F431" s="81" t="s">
        <v>1186</v>
      </c>
      <c r="G431" s="84" t="s">
        <v>733</v>
      </c>
      <c r="H431" s="81"/>
    </row>
    <row r="432" spans="1:8" s="78" customFormat="1" ht="84.9" customHeight="1" x14ac:dyDescent="0.3">
      <c r="A432" s="118" t="s">
        <v>1183</v>
      </c>
      <c r="B432" s="109">
        <v>42117</v>
      </c>
      <c r="C432" s="81" t="s">
        <v>1187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1184</v>
      </c>
      <c r="B434" s="109">
        <v>42122</v>
      </c>
      <c r="C434" s="81"/>
      <c r="D434" s="81" t="s">
        <v>1186</v>
      </c>
      <c r="E434" s="81" t="s">
        <v>1186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1181</v>
      </c>
      <c r="B435" s="114">
        <v>42124</v>
      </c>
      <c r="C435" s="81" t="s">
        <v>1186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1182</v>
      </c>
      <c r="B437" s="109">
        <v>42129</v>
      </c>
      <c r="C437" s="218" t="s">
        <v>1037</v>
      </c>
      <c r="D437" s="219"/>
      <c r="E437" s="219"/>
      <c r="F437" s="219"/>
      <c r="G437" s="220"/>
      <c r="H437" s="85"/>
    </row>
    <row r="438" spans="1:8" s="78" customFormat="1" ht="84.9" customHeight="1" x14ac:dyDescent="0.3">
      <c r="A438" s="118" t="s">
        <v>1183</v>
      </c>
      <c r="B438" s="109">
        <v>42131</v>
      </c>
      <c r="C438" s="81" t="s">
        <v>1186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99" t="s">
        <v>1050</v>
      </c>
      <c r="D439" s="200"/>
      <c r="E439" s="200"/>
      <c r="F439" s="201"/>
      <c r="G439" s="84" t="s">
        <v>424</v>
      </c>
      <c r="H439" s="81"/>
    </row>
    <row r="440" spans="1:8" s="78" customFormat="1" ht="84.9" customHeight="1" x14ac:dyDescent="0.3">
      <c r="A440" s="121" t="s">
        <v>1184</v>
      </c>
      <c r="B440" s="111">
        <v>42136</v>
      </c>
      <c r="C440" s="81"/>
      <c r="D440" s="81" t="s">
        <v>1186</v>
      </c>
      <c r="E440" s="81" t="s">
        <v>1186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1181</v>
      </c>
      <c r="B441" s="111">
        <v>42138</v>
      </c>
      <c r="C441" s="218" t="s">
        <v>392</v>
      </c>
      <c r="D441" s="219"/>
      <c r="E441" s="219"/>
      <c r="F441" s="219"/>
      <c r="G441" s="220"/>
      <c r="H441" s="85"/>
    </row>
    <row r="442" spans="1:8" s="78" customFormat="1" ht="84.9" customHeight="1" x14ac:dyDescent="0.3">
      <c r="A442" s="121" t="s">
        <v>1185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1184</v>
      </c>
      <c r="B443" s="111">
        <v>42143</v>
      </c>
      <c r="C443" s="81"/>
      <c r="D443" s="81"/>
      <c r="E443" s="81"/>
      <c r="F443" s="81" t="s">
        <v>1186</v>
      </c>
      <c r="G443" s="84" t="s">
        <v>393</v>
      </c>
      <c r="H443" s="81"/>
    </row>
    <row r="444" spans="1:8" s="78" customFormat="1" ht="84.9" customHeight="1" x14ac:dyDescent="0.3">
      <c r="A444" s="121" t="s">
        <v>1181</v>
      </c>
      <c r="B444" s="111">
        <v>42145</v>
      </c>
      <c r="C444" s="81" t="s">
        <v>1186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1182</v>
      </c>
      <c r="B446" s="111">
        <v>42150</v>
      </c>
      <c r="C446" s="81"/>
      <c r="D446" s="81" t="s">
        <v>1186</v>
      </c>
      <c r="E446" s="81" t="s">
        <v>1186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1183</v>
      </c>
      <c r="B447" s="115">
        <v>42152</v>
      </c>
      <c r="C447" s="81" t="s">
        <v>1186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1184</v>
      </c>
      <c r="B449" s="111">
        <v>42157</v>
      </c>
      <c r="C449" s="81"/>
      <c r="D449" s="81"/>
      <c r="E449" s="81"/>
      <c r="F449" s="81" t="s">
        <v>1186</v>
      </c>
      <c r="G449" s="84" t="s">
        <v>414</v>
      </c>
      <c r="H449" s="81"/>
    </row>
    <row r="450" spans="1:8" s="78" customFormat="1" ht="84.9" customHeight="1" x14ac:dyDescent="0.3">
      <c r="A450" s="121" t="s">
        <v>1181</v>
      </c>
      <c r="B450" s="111">
        <v>42159</v>
      </c>
      <c r="C450" s="81" t="s">
        <v>1186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1184</v>
      </c>
      <c r="B452" s="111">
        <v>42164</v>
      </c>
      <c r="C452" s="81"/>
      <c r="D452" s="81" t="s">
        <v>1186</v>
      </c>
      <c r="E452" s="81" t="s">
        <v>1186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99" t="s">
        <v>1051</v>
      </c>
      <c r="D453" s="200"/>
      <c r="E453" s="200"/>
      <c r="F453" s="201"/>
      <c r="G453" s="84"/>
      <c r="H453" s="81"/>
    </row>
    <row r="454" spans="1:8" s="78" customFormat="1" ht="84.9" customHeight="1" x14ac:dyDescent="0.3">
      <c r="A454" s="121" t="s">
        <v>1181</v>
      </c>
      <c r="B454" s="111">
        <v>42166</v>
      </c>
      <c r="C454" s="81" t="s">
        <v>1186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1184</v>
      </c>
      <c r="B456" s="111">
        <v>42171</v>
      </c>
      <c r="C456" s="81"/>
      <c r="D456" s="81"/>
      <c r="E456" s="81"/>
      <c r="F456" s="81" t="s">
        <v>1186</v>
      </c>
      <c r="G456" s="84" t="s">
        <v>806</v>
      </c>
      <c r="H456" s="81"/>
    </row>
    <row r="457" spans="1:8" s="78" customFormat="1" ht="84.9" customHeight="1" x14ac:dyDescent="0.3">
      <c r="A457" s="121" t="s">
        <v>1181</v>
      </c>
      <c r="B457" s="111">
        <v>42173</v>
      </c>
      <c r="C457" s="81" t="s">
        <v>1186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1182</v>
      </c>
      <c r="B459" s="111">
        <v>42178</v>
      </c>
      <c r="C459" s="81"/>
      <c r="D459" s="81" t="s">
        <v>1186</v>
      </c>
      <c r="E459" s="81" t="s">
        <v>1186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1183</v>
      </c>
      <c r="B460" s="115">
        <v>42180</v>
      </c>
      <c r="C460" s="81" t="s">
        <v>1186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214" t="s">
        <v>1039</v>
      </c>
      <c r="D461" s="215"/>
      <c r="E461" s="215"/>
      <c r="F461" s="216"/>
      <c r="G461" s="216"/>
      <c r="H461" s="217"/>
    </row>
    <row r="462" spans="1:8" s="78" customFormat="1" ht="84.9" customHeight="1" x14ac:dyDescent="0.3">
      <c r="A462" s="122" t="s">
        <v>1182</v>
      </c>
      <c r="B462" s="113">
        <v>42185</v>
      </c>
      <c r="C462" s="81"/>
      <c r="D462" s="81"/>
      <c r="E462" s="81"/>
      <c r="F462" s="81" t="s">
        <v>1186</v>
      </c>
      <c r="G462" s="83"/>
      <c r="H462" s="81"/>
    </row>
    <row r="463" spans="1:8" s="78" customFormat="1" ht="84.9" customHeight="1" x14ac:dyDescent="0.3">
      <c r="A463" s="122" t="s">
        <v>1183</v>
      </c>
      <c r="B463" s="113">
        <v>42187</v>
      </c>
      <c r="C463" s="81" t="s">
        <v>1186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1182</v>
      </c>
      <c r="B465" s="113">
        <v>42192</v>
      </c>
      <c r="C465" s="81"/>
      <c r="D465" s="81" t="s">
        <v>1186</v>
      </c>
      <c r="E465" s="81" t="s">
        <v>1186</v>
      </c>
      <c r="F465" s="81"/>
      <c r="G465" s="83"/>
      <c r="H465" s="81"/>
    </row>
    <row r="466" spans="1:8" s="78" customFormat="1" ht="84.9" customHeight="1" x14ac:dyDescent="0.3">
      <c r="A466" s="122" t="s">
        <v>1183</v>
      </c>
      <c r="B466" s="113">
        <v>42194</v>
      </c>
      <c r="C466" s="81" t="s">
        <v>1186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1184</v>
      </c>
      <c r="B468" s="113">
        <v>42199</v>
      </c>
      <c r="C468" s="81"/>
      <c r="D468" s="81"/>
      <c r="E468" s="81"/>
      <c r="F468" s="81" t="s">
        <v>1186</v>
      </c>
      <c r="G468" s="83"/>
      <c r="H468" s="81"/>
    </row>
    <row r="469" spans="1:8" s="78" customFormat="1" ht="84.9" customHeight="1" x14ac:dyDescent="0.3">
      <c r="A469" s="122" t="s">
        <v>1183</v>
      </c>
      <c r="B469" s="113">
        <v>42201</v>
      </c>
      <c r="C469" s="81" t="s">
        <v>1186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1182</v>
      </c>
      <c r="B471" s="113">
        <v>42206</v>
      </c>
      <c r="C471" s="81"/>
      <c r="D471" s="81" t="s">
        <v>1186</v>
      </c>
      <c r="E471" s="81" t="s">
        <v>1186</v>
      </c>
      <c r="F471" s="81"/>
      <c r="G471" s="83"/>
      <c r="H471" s="81"/>
    </row>
    <row r="472" spans="1:8" s="78" customFormat="1" ht="84.9" customHeight="1" x14ac:dyDescent="0.3">
      <c r="A472" s="122" t="s">
        <v>1181</v>
      </c>
      <c r="B472" s="113">
        <v>42208</v>
      </c>
      <c r="C472" s="81" t="s">
        <v>1186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1182</v>
      </c>
      <c r="B474" s="113">
        <v>42213</v>
      </c>
      <c r="C474" s="81"/>
      <c r="D474" s="81"/>
      <c r="E474" s="81"/>
      <c r="F474" s="81" t="s">
        <v>1186</v>
      </c>
      <c r="G474" s="83"/>
      <c r="H474" s="81"/>
    </row>
    <row r="475" spans="1:8" s="78" customFormat="1" ht="84.9" customHeight="1" x14ac:dyDescent="0.3">
      <c r="A475" s="123" t="s">
        <v>1183</v>
      </c>
      <c r="B475" s="116">
        <v>42215</v>
      </c>
      <c r="C475" s="81" t="s">
        <v>1186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1184</v>
      </c>
      <c r="B477" s="111">
        <v>42220</v>
      </c>
      <c r="C477" s="81"/>
      <c r="D477" s="81" t="s">
        <v>1186</v>
      </c>
      <c r="E477" s="81" t="s">
        <v>1186</v>
      </c>
      <c r="F477" s="81"/>
      <c r="G477" s="83"/>
      <c r="H477" s="81"/>
    </row>
    <row r="478" spans="1:8" s="78" customFormat="1" ht="84.9" customHeight="1" x14ac:dyDescent="0.3">
      <c r="A478" s="121" t="s">
        <v>1181</v>
      </c>
      <c r="B478" s="111">
        <v>42222</v>
      </c>
      <c r="C478" s="81" t="s">
        <v>1186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1184</v>
      </c>
      <c r="B480" s="111">
        <v>42227</v>
      </c>
      <c r="C480" s="81"/>
      <c r="D480" s="81"/>
      <c r="E480" s="81"/>
      <c r="F480" s="81" t="s">
        <v>1186</v>
      </c>
      <c r="G480" s="83"/>
      <c r="H480" s="81"/>
    </row>
    <row r="481" spans="1:8" s="78" customFormat="1" ht="84.9" customHeight="1" x14ac:dyDescent="0.3">
      <c r="A481" s="121" t="s">
        <v>1181</v>
      </c>
      <c r="B481" s="111">
        <v>42229</v>
      </c>
      <c r="C481" s="81" t="s">
        <v>1186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1182</v>
      </c>
      <c r="B483" s="111">
        <v>42234</v>
      </c>
      <c r="C483" s="81"/>
      <c r="D483" s="81" t="s">
        <v>1186</v>
      </c>
      <c r="E483" s="81" t="s">
        <v>1186</v>
      </c>
      <c r="F483" s="81"/>
      <c r="G483" s="83"/>
      <c r="H483" s="81"/>
    </row>
    <row r="484" spans="1:8" s="78" customFormat="1" ht="84.9" customHeight="1" x14ac:dyDescent="0.3">
      <c r="A484" s="121" t="s">
        <v>1183</v>
      </c>
      <c r="B484" s="111">
        <v>42236</v>
      </c>
      <c r="C484" s="81" t="s">
        <v>1186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99" t="s">
        <v>1052</v>
      </c>
      <c r="D486" s="200"/>
      <c r="E486" s="200"/>
      <c r="F486" s="201"/>
      <c r="G486" s="83"/>
      <c r="H486" s="81"/>
    </row>
    <row r="487" spans="1:8" s="78" customFormat="1" ht="84.9" customHeight="1" x14ac:dyDescent="0.3">
      <c r="A487" s="121" t="s">
        <v>1184</v>
      </c>
      <c r="B487" s="111">
        <v>42241</v>
      </c>
      <c r="C487" s="81"/>
      <c r="D487" s="81"/>
      <c r="E487" s="81"/>
      <c r="F487" s="81" t="s">
        <v>1186</v>
      </c>
      <c r="G487" s="83"/>
      <c r="H487" s="81"/>
    </row>
    <row r="488" spans="1:8" s="78" customFormat="1" ht="84.9" customHeight="1" x14ac:dyDescent="0.3">
      <c r="A488" s="120" t="s">
        <v>1181</v>
      </c>
      <c r="B488" s="115">
        <v>42243</v>
      </c>
      <c r="C488" s="81" t="s">
        <v>1186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1184</v>
      </c>
      <c r="B490" s="111">
        <v>42248</v>
      </c>
      <c r="C490" s="81"/>
      <c r="D490" s="81" t="s">
        <v>1186</v>
      </c>
      <c r="E490" s="81" t="s">
        <v>1186</v>
      </c>
      <c r="F490" s="81"/>
      <c r="G490" s="83"/>
      <c r="H490" s="81"/>
    </row>
    <row r="491" spans="1:8" s="78" customFormat="1" ht="84.9" customHeight="1" x14ac:dyDescent="0.3">
      <c r="A491" s="121" t="s">
        <v>1181</v>
      </c>
      <c r="B491" s="111">
        <v>42250</v>
      </c>
      <c r="C491" s="81" t="s">
        <v>1186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99" t="s">
        <v>1055</v>
      </c>
      <c r="D492" s="200"/>
      <c r="E492" s="200"/>
      <c r="F492" s="201"/>
      <c r="G492" s="83"/>
      <c r="H492" s="81"/>
    </row>
    <row r="493" spans="1:8" s="78" customFormat="1" ht="84.9" customHeight="1" x14ac:dyDescent="0.3">
      <c r="A493" s="121" t="s">
        <v>1182</v>
      </c>
      <c r="B493" s="111">
        <v>42255</v>
      </c>
      <c r="C493" s="81"/>
      <c r="D493" s="81"/>
      <c r="E493" s="81"/>
      <c r="F493" s="81" t="s">
        <v>1186</v>
      </c>
      <c r="G493" s="83"/>
      <c r="H493" s="81"/>
    </row>
    <row r="494" spans="1:8" s="78" customFormat="1" ht="84.9" customHeight="1" x14ac:dyDescent="0.3">
      <c r="A494" s="121" t="s">
        <v>1183</v>
      </c>
      <c r="B494" s="111">
        <v>42257</v>
      </c>
      <c r="C494" s="81" t="s">
        <v>1186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214" t="s">
        <v>1040</v>
      </c>
      <c r="D495" s="215"/>
      <c r="E495" s="215"/>
      <c r="F495" s="216"/>
      <c r="G495" s="216"/>
      <c r="H495" s="217"/>
    </row>
    <row r="496" spans="1:8" s="78" customFormat="1" ht="84.9" customHeight="1" x14ac:dyDescent="0.3">
      <c r="A496" s="122" t="s">
        <v>1182</v>
      </c>
      <c r="B496" s="113">
        <v>42262</v>
      </c>
      <c r="C496" s="81"/>
      <c r="D496" s="81" t="s">
        <v>1186</v>
      </c>
      <c r="E496" s="81" t="s">
        <v>1186</v>
      </c>
      <c r="F496" s="81"/>
      <c r="G496" s="83"/>
      <c r="H496" s="81"/>
    </row>
    <row r="497" spans="1:8" s="78" customFormat="1" ht="84.9" customHeight="1" x14ac:dyDescent="0.3">
      <c r="A497" s="122" t="s">
        <v>1183</v>
      </c>
      <c r="B497" s="113">
        <v>42264</v>
      </c>
      <c r="C497" s="81" t="s">
        <v>1186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1182</v>
      </c>
      <c r="B499" s="113">
        <v>42269</v>
      </c>
      <c r="C499" s="81"/>
      <c r="D499" s="81"/>
      <c r="E499" s="81"/>
      <c r="F499" s="81" t="s">
        <v>1186</v>
      </c>
      <c r="G499" s="83"/>
      <c r="H499" s="81"/>
    </row>
    <row r="500" spans="1:8" s="78" customFormat="1" ht="84.9" customHeight="1" x14ac:dyDescent="0.3">
      <c r="A500" s="123" t="s">
        <v>1181</v>
      </c>
      <c r="B500" s="116">
        <v>42271</v>
      </c>
      <c r="C500" s="81" t="s">
        <v>1186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1182</v>
      </c>
      <c r="B502" s="113">
        <v>42276</v>
      </c>
      <c r="C502" s="81"/>
      <c r="D502" s="81" t="s">
        <v>1186</v>
      </c>
      <c r="E502" s="81" t="s">
        <v>1186</v>
      </c>
      <c r="F502" s="81"/>
      <c r="G502" s="83"/>
      <c r="H502" s="81"/>
    </row>
    <row r="503" spans="1:8" s="78" customFormat="1" ht="84.9" customHeight="1" x14ac:dyDescent="0.3">
      <c r="A503" s="122" t="s">
        <v>1183</v>
      </c>
      <c r="B503" s="113">
        <v>42278</v>
      </c>
      <c r="C503" s="81" t="s">
        <v>1186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99" t="s">
        <v>1053</v>
      </c>
      <c r="D504" s="200"/>
      <c r="E504" s="200"/>
      <c r="F504" s="201"/>
      <c r="G504" s="83"/>
      <c r="H504" s="81"/>
    </row>
    <row r="505" spans="1:8" s="78" customFormat="1" ht="84.9" customHeight="1" x14ac:dyDescent="0.3">
      <c r="A505" s="121" t="s">
        <v>1184</v>
      </c>
      <c r="B505" s="111">
        <v>42283</v>
      </c>
      <c r="C505" s="81"/>
      <c r="D505" s="81"/>
      <c r="E505" s="81"/>
      <c r="F505" s="81" t="s">
        <v>1186</v>
      </c>
      <c r="G505" s="83"/>
      <c r="H505" s="81"/>
    </row>
    <row r="506" spans="1:8" s="78" customFormat="1" ht="84.9" customHeight="1" x14ac:dyDescent="0.3">
      <c r="A506" s="121" t="s">
        <v>1181</v>
      </c>
      <c r="B506" s="111">
        <v>42285</v>
      </c>
      <c r="C506" s="81" t="s">
        <v>1186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1184</v>
      </c>
      <c r="B508" s="111">
        <v>42290</v>
      </c>
      <c r="C508" s="81"/>
      <c r="D508" s="81" t="s">
        <v>1186</v>
      </c>
      <c r="E508" s="81" t="s">
        <v>1186</v>
      </c>
      <c r="F508" s="81"/>
      <c r="G508" s="83"/>
      <c r="H508" s="81"/>
    </row>
    <row r="509" spans="1:8" s="78" customFormat="1" ht="84.9" customHeight="1" x14ac:dyDescent="0.3">
      <c r="A509" s="121" t="s">
        <v>1181</v>
      </c>
      <c r="B509" s="111">
        <v>42292</v>
      </c>
      <c r="C509" s="81" t="s">
        <v>1186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99" t="s">
        <v>1054</v>
      </c>
      <c r="D510" s="200"/>
      <c r="E510" s="200"/>
      <c r="F510" s="201"/>
      <c r="G510" s="83"/>
      <c r="H510" s="81"/>
    </row>
    <row r="511" spans="1:8" s="78" customFormat="1" ht="84.9" customHeight="1" x14ac:dyDescent="0.3">
      <c r="A511" s="121" t="s">
        <v>1182</v>
      </c>
      <c r="B511" s="111">
        <v>42297</v>
      </c>
      <c r="C511" s="81"/>
      <c r="D511" s="81"/>
      <c r="E511" s="81"/>
      <c r="F511" s="81" t="s">
        <v>1186</v>
      </c>
      <c r="G511" s="83"/>
      <c r="H511" s="81"/>
    </row>
    <row r="512" spans="1:8" s="78" customFormat="1" ht="84.9" customHeight="1" x14ac:dyDescent="0.3">
      <c r="A512" s="120" t="s">
        <v>1183</v>
      </c>
      <c r="B512" s="115">
        <v>42299</v>
      </c>
      <c r="C512" s="81" t="s">
        <v>1186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214" t="s">
        <v>1041</v>
      </c>
      <c r="D513" s="215"/>
      <c r="E513" s="215"/>
      <c r="F513" s="216"/>
      <c r="G513" s="216"/>
      <c r="H513" s="217"/>
    </row>
    <row r="514" spans="1:8" s="78" customFormat="1" ht="84.9" customHeight="1" x14ac:dyDescent="0.3">
      <c r="A514" s="124" t="s">
        <v>1182</v>
      </c>
      <c r="B514" s="107">
        <v>42304</v>
      </c>
      <c r="C514" s="81"/>
      <c r="D514" s="81" t="s">
        <v>1186</v>
      </c>
      <c r="E514" s="81" t="s">
        <v>1186</v>
      </c>
      <c r="F514" s="81"/>
      <c r="G514" s="83"/>
      <c r="H514" s="81"/>
    </row>
    <row r="515" spans="1:8" s="78" customFormat="1" ht="84.9" customHeight="1" x14ac:dyDescent="0.3">
      <c r="A515" s="124" t="s">
        <v>1183</v>
      </c>
      <c r="B515" s="107">
        <v>42306</v>
      </c>
      <c r="C515" s="81" t="s">
        <v>1186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1182</v>
      </c>
      <c r="B517" s="107">
        <v>42311</v>
      </c>
      <c r="C517" s="81"/>
      <c r="D517" s="81"/>
      <c r="E517" s="81"/>
      <c r="F517" s="81" t="s">
        <v>1186</v>
      </c>
      <c r="G517" s="83"/>
      <c r="H517" s="81"/>
    </row>
    <row r="518" spans="1:8" s="78" customFormat="1" ht="84.9" customHeight="1" x14ac:dyDescent="0.3">
      <c r="A518" s="124" t="s">
        <v>1183</v>
      </c>
      <c r="B518" s="107">
        <v>42313</v>
      </c>
      <c r="C518" s="81" t="s">
        <v>1186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1182</v>
      </c>
      <c r="B520" s="107">
        <v>42318</v>
      </c>
      <c r="C520" s="81"/>
      <c r="D520" s="81" t="s">
        <v>1186</v>
      </c>
      <c r="E520" s="81" t="s">
        <v>1186</v>
      </c>
      <c r="F520" s="81"/>
      <c r="G520" s="83"/>
      <c r="H520" s="81"/>
    </row>
    <row r="521" spans="1:8" s="78" customFormat="1" ht="84.9" customHeight="1" x14ac:dyDescent="0.3">
      <c r="A521" s="124" t="s">
        <v>1183</v>
      </c>
      <c r="B521" s="107">
        <v>42320</v>
      </c>
      <c r="C521" s="81" t="s">
        <v>1186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1182</v>
      </c>
      <c r="B523" s="107">
        <v>42325</v>
      </c>
      <c r="C523" s="81"/>
      <c r="D523" s="81"/>
      <c r="E523" s="81"/>
      <c r="F523" s="81" t="s">
        <v>1186</v>
      </c>
      <c r="G523" s="83"/>
      <c r="H523" s="81"/>
    </row>
    <row r="524" spans="1:8" s="78" customFormat="1" ht="84.9" customHeight="1" x14ac:dyDescent="0.3">
      <c r="A524" s="124" t="s">
        <v>1183</v>
      </c>
      <c r="B524" s="107">
        <v>42327</v>
      </c>
      <c r="C524" s="81" t="s">
        <v>1186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1182</v>
      </c>
      <c r="B526" s="107">
        <v>42332</v>
      </c>
      <c r="C526" s="81"/>
      <c r="D526" s="81" t="s">
        <v>1186</v>
      </c>
      <c r="E526" s="81" t="s">
        <v>1186</v>
      </c>
      <c r="F526" s="81"/>
      <c r="G526" s="83"/>
      <c r="H526" s="81"/>
    </row>
    <row r="527" spans="1:8" s="78" customFormat="1" ht="84.9" customHeight="1" x14ac:dyDescent="0.3">
      <c r="A527" s="125" t="s">
        <v>1183</v>
      </c>
      <c r="B527" s="117">
        <v>42334</v>
      </c>
      <c r="C527" s="81" t="s">
        <v>1186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1182</v>
      </c>
      <c r="B529" s="107">
        <v>42339</v>
      </c>
      <c r="C529" s="81"/>
      <c r="D529" s="81"/>
      <c r="E529" s="81"/>
      <c r="F529" s="81" t="s">
        <v>1186</v>
      </c>
      <c r="G529" s="83"/>
      <c r="H529" s="81"/>
    </row>
    <row r="530" spans="1:8" s="78" customFormat="1" ht="84.9" customHeight="1" x14ac:dyDescent="0.3">
      <c r="A530" s="124" t="s">
        <v>1183</v>
      </c>
      <c r="B530" s="107">
        <v>42341</v>
      </c>
      <c r="C530" s="81" t="s">
        <v>1186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1182</v>
      </c>
      <c r="B532" s="107">
        <v>42346</v>
      </c>
      <c r="C532" s="81"/>
      <c r="D532" s="81" t="s">
        <v>1186</v>
      </c>
      <c r="E532" s="81" t="s">
        <v>1186</v>
      </c>
      <c r="F532" s="81"/>
      <c r="G532" s="83"/>
      <c r="H532" s="81"/>
    </row>
    <row r="533" spans="1:8" s="78" customFormat="1" ht="84.9" customHeight="1" x14ac:dyDescent="0.3">
      <c r="A533" s="124" t="s">
        <v>1183</v>
      </c>
      <c r="B533" s="107">
        <v>42348</v>
      </c>
      <c r="C533" s="81" t="s">
        <v>1186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1182</v>
      </c>
      <c r="B535" s="107">
        <v>42353</v>
      </c>
      <c r="C535" s="81"/>
      <c r="D535" s="81"/>
      <c r="E535" s="81"/>
      <c r="F535" s="81" t="s">
        <v>1186</v>
      </c>
      <c r="G535" s="83"/>
      <c r="H535" s="81"/>
    </row>
    <row r="536" spans="1:8" s="78" customFormat="1" ht="84.9" customHeight="1" x14ac:dyDescent="0.3">
      <c r="A536" s="124" t="s">
        <v>1183</v>
      </c>
      <c r="B536" s="107">
        <v>42355</v>
      </c>
      <c r="C536" s="81" t="s">
        <v>1186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1182</v>
      </c>
      <c r="B538" s="107">
        <v>42360</v>
      </c>
      <c r="C538" s="81"/>
      <c r="D538" s="81" t="s">
        <v>1186</v>
      </c>
      <c r="E538" s="81" t="s">
        <v>1186</v>
      </c>
      <c r="F538" s="81"/>
      <c r="G538" s="83"/>
      <c r="H538" s="81"/>
    </row>
    <row r="539" spans="1:8" s="78" customFormat="1" ht="84.9" customHeight="1" x14ac:dyDescent="0.3">
      <c r="A539" s="124" t="s">
        <v>1183</v>
      </c>
      <c r="B539" s="107">
        <v>42362</v>
      </c>
      <c r="C539" s="81" t="s">
        <v>1186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1182</v>
      </c>
      <c r="B541" s="117">
        <v>42367</v>
      </c>
      <c r="C541" s="81"/>
      <c r="D541" s="81"/>
      <c r="E541" s="81"/>
      <c r="F541" s="81" t="s">
        <v>1186</v>
      </c>
      <c r="G541" s="83"/>
      <c r="H541" s="81"/>
    </row>
    <row r="542" spans="1:8" s="78" customFormat="1" ht="84.9" customHeight="1" x14ac:dyDescent="0.3">
      <c r="A542" s="124" t="s">
        <v>1183</v>
      </c>
      <c r="B542" s="107">
        <v>42369</v>
      </c>
      <c r="C542" s="214" t="s">
        <v>1038</v>
      </c>
      <c r="D542" s="215"/>
      <c r="E542" s="215"/>
      <c r="F542" s="216"/>
      <c r="G542" s="216"/>
      <c r="H542" s="217"/>
    </row>
  </sheetData>
  <mergeCells count="47"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C289:G289"/>
    <mergeCell ref="C124:F124"/>
    <mergeCell ref="C271:F271"/>
    <mergeCell ref="C272:F272"/>
    <mergeCell ref="C275:F275"/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B1" zoomScale="75" zoomScaleNormal="75" zoomScalePageLayoutView="75" workbookViewId="0">
      <selection activeCell="P28" sqref="P28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4" style="131" customWidth="1"/>
    <col min="4" max="4" width="4" style="150" customWidth="1"/>
    <col min="5" max="5" width="24.07421875" customWidth="1"/>
    <col min="6" max="6" width="4.69140625" style="152" customWidth="1"/>
    <col min="7" max="7" width="24.07421875" customWidth="1"/>
    <col min="8" max="8" width="5.3828125" style="152" customWidth="1"/>
    <col min="9" max="9" width="24.07421875" customWidth="1"/>
    <col min="10" max="10" width="5.4609375" style="150" customWidth="1"/>
    <col min="11" max="11" width="24.07421875" customWidth="1"/>
    <col min="12" max="12" width="5.4609375" style="150" customWidth="1"/>
    <col min="13" max="13" width="24.07421875" customWidth="1"/>
    <col min="14" max="14" width="5.4609375" style="150" hidden="1" customWidth="1"/>
    <col min="15" max="15" width="7.421875E-2" customWidth="1"/>
    <col min="16" max="16" width="22.4609375" style="139" customWidth="1"/>
  </cols>
  <sheetData>
    <row r="1" spans="1:20" ht="51.6" customHeight="1" x14ac:dyDescent="0.35">
      <c r="A1" s="212" t="s">
        <v>0</v>
      </c>
      <c r="B1" s="221"/>
      <c r="C1" s="130" t="s">
        <v>1207</v>
      </c>
      <c r="D1" s="128" t="s">
        <v>1191</v>
      </c>
      <c r="E1" s="126" t="s">
        <v>1214</v>
      </c>
      <c r="F1" s="128" t="s">
        <v>1192</v>
      </c>
      <c r="G1" s="126" t="s">
        <v>1215</v>
      </c>
      <c r="H1" s="128" t="s">
        <v>1193</v>
      </c>
      <c r="I1" s="126" t="s">
        <v>2</v>
      </c>
      <c r="J1" s="128" t="s">
        <v>1194</v>
      </c>
      <c r="K1" s="126" t="s">
        <v>3</v>
      </c>
      <c r="L1" s="128" t="s">
        <v>1194</v>
      </c>
      <c r="M1" s="126" t="s">
        <v>4</v>
      </c>
      <c r="N1" s="128" t="s">
        <v>1194</v>
      </c>
      <c r="O1" s="126" t="s">
        <v>572</v>
      </c>
      <c r="P1" s="129" t="s">
        <v>423</v>
      </c>
    </row>
    <row r="2" spans="1:20" ht="0.75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0.6" customHeight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277.2" hidden="1" x14ac:dyDescent="0.3">
      <c r="A4" s="140" t="s">
        <v>1022</v>
      </c>
      <c r="B4" s="141">
        <v>45657</v>
      </c>
      <c r="C4" s="142"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1">
        <v>26</v>
      </c>
      <c r="I4" s="127" t="str">
        <f>IF(H4="","",VLOOKUP(H4,invulling!$A$3:$K$99,6,TRUE))</f>
        <v>DL1 met 4 x 5 min climaxloop (herstel 5 min)- extensief</v>
      </c>
      <c r="J4" s="151">
        <v>26</v>
      </c>
      <c r="K4" s="127" t="str">
        <f>IF(J4="","",VLOOKUP(J4,invulling!$A$3:$K$99,8,TRUE))</f>
        <v>DL1 met 4 x 5 min climaxloop (herstel 5 min)- extensief</v>
      </c>
      <c r="L4" s="151">
        <v>25</v>
      </c>
      <c r="M4" s="127" t="str">
        <f>IF(L4="","",VLOOKUP(L4,invulling!$A$3:$K$99,10,TRUE))</f>
        <v>Baan extensief - invulling door de trainer (bv spelvormen e.d.)</v>
      </c>
      <c r="N4" s="151" t="s">
        <v>1243</v>
      </c>
      <c r="O4" s="127" t="s">
        <v>1245</v>
      </c>
      <c r="P4" s="158" t="s">
        <v>1213</v>
      </c>
      <c r="Q4" s="131"/>
    </row>
    <row r="5" spans="1:20" ht="90" hidden="1" x14ac:dyDescent="0.3">
      <c r="A5" s="140" t="s">
        <v>1024</v>
      </c>
      <c r="B5" s="141">
        <v>45659</v>
      </c>
      <c r="C5" s="142">
        <f t="shared" ref="C5:C21" si="0">MONTH(B5)</f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1">
        <v>2</v>
      </c>
      <c r="I5" s="127" t="str">
        <f>IF(H5="","",VLOOKUP(H5,invulling!$A$3:$K$99,6,TRUE))</f>
        <v>Biesum 5 x 1000 m extensief / elke 7-8 min starten</v>
      </c>
      <c r="J5" s="151">
        <v>2</v>
      </c>
      <c r="K5" s="127" t="str">
        <f>IF(J5="","",VLOOKUP(J5,invulling!$A$3:$K$99,8,TRUE))</f>
        <v>Biesum 5 x 1000 m extensief / elke 7-8 min starten</v>
      </c>
      <c r="L5" s="151">
        <v>12</v>
      </c>
      <c r="M5" s="127" t="str">
        <f>IF(L5="","",VLOOKUP(L5,invulling!$A$3:$K$99,10,TRUE))</f>
        <v>Duurloop extensief met tempowisselingen</v>
      </c>
      <c r="N5" s="151" t="s">
        <v>1243</v>
      </c>
      <c r="O5" s="127" t="s">
        <v>1243</v>
      </c>
      <c r="P5" s="158" t="s">
        <v>425</v>
      </c>
    </row>
    <row r="6" spans="1:20" ht="19.8" hidden="1" x14ac:dyDescent="0.3">
      <c r="A6" s="155" t="s">
        <v>1026</v>
      </c>
      <c r="B6" s="156">
        <v>45661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90" hidden="1" x14ac:dyDescent="0.3">
      <c r="A7" s="140" t="s">
        <v>1022</v>
      </c>
      <c r="B7" s="141">
        <f>B4+7</f>
        <v>45664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49</v>
      </c>
      <c r="I7" s="127" t="str">
        <f>IF(H7="","",VLOOKUP(H7,invulling!$A$3:$K$99,6,TRUE))</f>
        <v>Baan 6 x 600 intensief (herstel 600m) + loopscholing</v>
      </c>
      <c r="J7" s="151">
        <v>49</v>
      </c>
      <c r="K7" s="127" t="str">
        <f>IF(J7="","",VLOOKUP(J7,invulling!$A$3:$K$99,8,TRUE))</f>
        <v>Baan 6 x 600 intensief (herstel 600m) + loopscholing</v>
      </c>
      <c r="L7" s="151">
        <v>3</v>
      </c>
      <c r="M7" s="127" t="str">
        <f>IF(L7="","",VLOOKUP(L7,invulling!$A$3:$K$99,10,TRUE))</f>
        <v>Duurloop met heuvelaccenten (extensief)</v>
      </c>
      <c r="N7" s="151" t="s">
        <v>1243</v>
      </c>
      <c r="O7" s="127"/>
      <c r="P7" s="158" t="s">
        <v>1213</v>
      </c>
    </row>
    <row r="8" spans="1:20" ht="90" hidden="1" x14ac:dyDescent="0.3">
      <c r="A8" s="140" t="s">
        <v>1024</v>
      </c>
      <c r="B8" s="141">
        <f>B5+7</f>
        <v>45666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1">
        <v>32</v>
      </c>
      <c r="I8" s="127" t="str">
        <f>IF(H8="","",VLOOKUP(H8,invulling!$A$3:$K$99,6,TRUE))</f>
        <v>Heuvel kracht / snelheid intensief (invulling door de trainer)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1243</v>
      </c>
      <c r="O8" s="127" t="s">
        <v>1243</v>
      </c>
      <c r="P8" s="158" t="s">
        <v>425</v>
      </c>
    </row>
    <row r="9" spans="1:20" ht="19.8" hidden="1" x14ac:dyDescent="0.3">
      <c r="A9" s="155" t="s">
        <v>1026</v>
      </c>
      <c r="B9" s="156">
        <f>B6+7</f>
        <v>45668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hidden="1" x14ac:dyDescent="0.3">
      <c r="A10" s="140" t="s">
        <v>1022</v>
      </c>
      <c r="B10" s="141">
        <f>B7+7</f>
        <v>45671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22</v>
      </c>
      <c r="M10" s="127" t="str">
        <f>IF(L10="","",VLOOKUP(L10,invulling!$A$3:$K$99,10,TRUE))</f>
        <v xml:space="preserve">Baan: 400-600-800-800-600-400 extensief (rust400)  + loopscholing </v>
      </c>
      <c r="N10" s="151" t="s">
        <v>1243</v>
      </c>
      <c r="O10" s="127"/>
      <c r="P10" s="158" t="s">
        <v>1213</v>
      </c>
    </row>
    <row r="11" spans="1:20" ht="90" hidden="1" x14ac:dyDescent="0.3">
      <c r="A11" s="140" t="s">
        <v>1024</v>
      </c>
      <c r="B11" s="141">
        <f t="shared" ref="B11:B70" si="1">B8+7</f>
        <v>45673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1</v>
      </c>
      <c r="I11" s="127" t="str">
        <f>IF(H11="","",VLOOKUP(H11,invulling!$A$3:$K$99,6,TRUE))</f>
        <v>Vaartspel extensief - invulling door de trainer</v>
      </c>
      <c r="J11" s="151">
        <v>1</v>
      </c>
      <c r="K11" s="127" t="str">
        <f>IF(J11="","",VLOOKUP(J11,invulling!$A$3:$K$99,8,TRUE))</f>
        <v>Vaartspel extensief - invulling door de trainer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1243</v>
      </c>
      <c r="O11" s="127" t="s">
        <v>1243</v>
      </c>
      <c r="P11" s="158" t="s">
        <v>425</v>
      </c>
    </row>
    <row r="12" spans="1:20" ht="19.8" hidden="1" x14ac:dyDescent="0.3">
      <c r="A12" s="155" t="s">
        <v>1026</v>
      </c>
      <c r="B12" s="156">
        <f t="shared" si="1"/>
        <v>45675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90" hidden="1" x14ac:dyDescent="0.3">
      <c r="A13" s="140" t="s">
        <v>1022</v>
      </c>
      <c r="B13" s="141">
        <f t="shared" si="1"/>
        <v>45678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19</v>
      </c>
      <c r="I13" s="127" t="str">
        <f>IF(H13="","",VLOOKUP(H13,invulling!$A$3:$K$99,6,TRUE))</f>
        <v>baan 3 x (400 - 600 - 800) - rust 400 extensief + loopscholing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2</v>
      </c>
      <c r="M13" s="127" t="str">
        <f>IF(L13="","",VLOOKUP(L13,invulling!$A$3:$K$99,10,TRUE))</f>
        <v>Biesum 4 x 1000 m extensief / elke 9 min starten</v>
      </c>
      <c r="N13" s="151" t="s">
        <v>1243</v>
      </c>
      <c r="O13" s="127"/>
      <c r="P13" s="158" t="s">
        <v>1213</v>
      </c>
    </row>
    <row r="14" spans="1:20" ht="90" hidden="1" x14ac:dyDescent="0.3">
      <c r="A14" s="140" t="s">
        <v>1024</v>
      </c>
      <c r="B14" s="141">
        <f t="shared" si="1"/>
        <v>45680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1">
        <v>1</v>
      </c>
      <c r="I14" s="127" t="str">
        <f>IF(H14="","",VLOOKUP(H14,invulling!$A$3:$K$99,6,TRUE))</f>
        <v>Vaartspel extensief - invulling door de trainer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1243</v>
      </c>
      <c r="O14" s="127" t="s">
        <v>1243</v>
      </c>
      <c r="P14" s="158" t="s">
        <v>425</v>
      </c>
    </row>
    <row r="15" spans="1:20" ht="19.8" hidden="1" x14ac:dyDescent="0.3">
      <c r="A15" s="155" t="s">
        <v>1026</v>
      </c>
      <c r="B15" s="156">
        <f t="shared" si="1"/>
        <v>45682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0" hidden="1" x14ac:dyDescent="0.3">
      <c r="A16" s="140" t="s">
        <v>1022</v>
      </c>
      <c r="B16" s="141">
        <f t="shared" si="1"/>
        <v>45685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4</v>
      </c>
      <c r="I16" s="127" t="str">
        <f>IF(H16="","",VLOOKUP(H16,invulling!$A$3:$K$99,6,TRUE))</f>
        <v>Climaxloop 5 x 6 min extensief (DL1 - DL2 - DL3 tempo - herstel 4 min)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20</v>
      </c>
      <c r="M16" s="127" t="str">
        <f>IF(L16="","",VLOOKUP(L16,invulling!$A$3:$K$99,10,TRUE))</f>
        <v>baan 6 x 600 extensief (400 rust) + loopscholing</v>
      </c>
      <c r="N16" s="151" t="s">
        <v>1243</v>
      </c>
      <c r="O16" s="127"/>
      <c r="P16" s="158" t="s">
        <v>1213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45687</v>
      </c>
      <c r="C17" s="142">
        <f t="shared" si="0"/>
        <v>1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1">
        <v>32</v>
      </c>
      <c r="I17" s="127" t="str">
        <f>IF(H17="","",VLOOKUP(H17,invulling!$A$3:$K$99,6,TRUE))</f>
        <v>Heuvel kracht / snelheid intensief (invulling door de trainer)</v>
      </c>
      <c r="J17" s="151">
        <v>32</v>
      </c>
      <c r="K17" s="127" t="str">
        <f>IF(J17="","",VLOOKUP(J17,invulling!$A$3:$K$99,8,TRUE))</f>
        <v>Heuvel kracht / snelheid intensief (invulling door de trainer)</v>
      </c>
      <c r="L17" s="151">
        <v>30</v>
      </c>
      <c r="M17" s="127" t="str">
        <f>IF(L17="","",VLOOKUP(L17,invulling!$A$3:$K$99,10,TRUE))</f>
        <v>Vaartspel intensief - invulling door de trainer</v>
      </c>
      <c r="N17" s="151" t="s">
        <v>1243</v>
      </c>
      <c r="O17" s="127" t="s">
        <v>1243</v>
      </c>
      <c r="P17" s="158" t="s">
        <v>425</v>
      </c>
    </row>
    <row r="18" spans="1:16" ht="19.8" x14ac:dyDescent="0.3">
      <c r="A18" s="155" t="s">
        <v>1026</v>
      </c>
      <c r="B18" s="156">
        <f t="shared" si="1"/>
        <v>45689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x14ac:dyDescent="0.3">
      <c r="A19" s="140" t="s">
        <v>1022</v>
      </c>
      <c r="B19" s="141">
        <f t="shared" si="1"/>
        <v>45692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7x4 min herstel 6 min</v>
      </c>
      <c r="F19" s="149">
        <v>33</v>
      </c>
      <c r="G19" s="127" t="str">
        <f>IF(F19="","",VLOOKUP(F19,invulling!$A$3:$K$99,4,TRUE))</f>
        <v>Climaxloop intensief 6 x4 min herstel 6 min</v>
      </c>
      <c r="H19" s="151">
        <v>33</v>
      </c>
      <c r="I19" s="127" t="str">
        <f>IF(H19="","",VLOOKUP(H19,invulling!$A$3:$K$99,6,TRUE))</f>
        <v>Climaxloop intensief 5x4 min herstel 6 min</v>
      </c>
      <c r="J19" s="151">
        <v>49</v>
      </c>
      <c r="K19" s="127" t="str">
        <f>IF(J19="","",VLOOKUP(J19,invulling!$A$3:$K$99,8,TRUE))</f>
        <v>Baan 6 x 600 intensief (herstel 600m) + loopscholing</v>
      </c>
      <c r="L19" s="151">
        <v>49</v>
      </c>
      <c r="M19" s="127" t="str">
        <f>IF(L19="","",VLOOKUP(L19,invulling!$A$3:$K$99,10,TRUE))</f>
        <v>Baan 5 x 600 intensief (herstel 600m) + loopscholing</v>
      </c>
      <c r="N19" s="151" t="s">
        <v>1243</v>
      </c>
      <c r="O19" s="127"/>
      <c r="P19" s="158" t="s">
        <v>1287</v>
      </c>
    </row>
    <row r="20" spans="1:16" ht="108" x14ac:dyDescent="0.3">
      <c r="A20" s="140" t="s">
        <v>1024</v>
      </c>
      <c r="B20" s="141">
        <f t="shared" si="1"/>
        <v>45694</v>
      </c>
      <c r="C20" s="142">
        <f t="shared" si="0"/>
        <v>2</v>
      </c>
      <c r="D20" s="149">
        <v>48</v>
      </c>
      <c r="E20" s="127" t="str">
        <f>IF(D20="","",VLOOKUP(D20,invulling!$A$3:$K$99,2,TRUE))</f>
        <v>Baan intensief 7 x(100-200-300) herstel zelfde afstand + loopscholing</v>
      </c>
      <c r="F20" s="149">
        <v>48</v>
      </c>
      <c r="G20" s="127" t="str">
        <f>IF(F20="","",VLOOKUP(F20,invulling!$A$3:$K$99,4,TRUE))</f>
        <v>Baan intensief 6 x(100-200-300) herstel zelfde afstand + loopscholing</v>
      </c>
      <c r="H20" s="151">
        <v>48</v>
      </c>
      <c r="I20" s="127" t="str">
        <f>IF(H20="","",VLOOKUP(H20,invulling!$A$3:$K$99,6,TRUE))</f>
        <v>Baan intensief 6 x(100-200-300) herstel zelfde afstand + loopscholing</v>
      </c>
      <c r="J20" s="151">
        <v>2</v>
      </c>
      <c r="K20" s="127" t="str">
        <f>IF(J20="","",VLOOKUP(J20,invulling!$A$3:$K$99,8,TRUE))</f>
        <v>Biesum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1243</v>
      </c>
      <c r="O20" s="127" t="s">
        <v>1243</v>
      </c>
      <c r="P20" s="158" t="s">
        <v>1288</v>
      </c>
    </row>
    <row r="21" spans="1:16" ht="19.8" x14ac:dyDescent="0.3">
      <c r="A21" s="155" t="s">
        <v>1026</v>
      </c>
      <c r="B21" s="156">
        <f t="shared" si="1"/>
        <v>45696</v>
      </c>
      <c r="C21" s="155">
        <f t="shared" si="0"/>
        <v>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72" x14ac:dyDescent="0.3">
      <c r="A22" s="140" t="s">
        <v>1022</v>
      </c>
      <c r="B22" s="141">
        <f t="shared" si="1"/>
        <v>45699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1</v>
      </c>
      <c r="I22" s="127" t="str">
        <f>IF(H22="","",VLOOKUP(H22,invulling!$A$3:$K$99,6,TRUE))</f>
        <v>Vaartspel extensief - invulling door de trainer</v>
      </c>
      <c r="J22" s="151">
        <v>1</v>
      </c>
      <c r="K22" s="127" t="str">
        <f>IF(J22="","",VLOOKUP(J22,invulling!$A$3:$K$99,8,TRUE))</f>
        <v>Vaartspel extensief - invulling door de trainer</v>
      </c>
      <c r="L22" s="151">
        <v>2</v>
      </c>
      <c r="M22" s="127" t="str">
        <f>IF(L22="","",VLOOKUP(L22,invulling!$A$3:$K$99,10,TRUE))</f>
        <v>Biesum 4 x 1000 m extensief / elke 9 min starten</v>
      </c>
      <c r="N22" s="151" t="s">
        <v>1243</v>
      </c>
      <c r="O22" s="127"/>
      <c r="P22" s="158" t="s">
        <v>1290</v>
      </c>
    </row>
    <row r="23" spans="1:16" ht="79.2" x14ac:dyDescent="0.3">
      <c r="A23" s="140" t="s">
        <v>1024</v>
      </c>
      <c r="B23" s="141">
        <f t="shared" si="1"/>
        <v>45701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1243</v>
      </c>
      <c r="O23" s="127" t="s">
        <v>1243</v>
      </c>
      <c r="P23" s="158" t="s">
        <v>1284</v>
      </c>
    </row>
    <row r="24" spans="1:16" ht="19.8" x14ac:dyDescent="0.3">
      <c r="A24" s="155" t="s">
        <v>1026</v>
      </c>
      <c r="B24" s="156">
        <f t="shared" si="1"/>
        <v>45703</v>
      </c>
      <c r="C24" s="155">
        <f t="shared" si="2"/>
        <v>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x14ac:dyDescent="0.3">
      <c r="A25" s="140" t="s">
        <v>1022</v>
      </c>
      <c r="B25" s="141">
        <f t="shared" si="1"/>
        <v>45706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4 x 10 min TempoDL</v>
      </c>
      <c r="F25" s="149">
        <v>41</v>
      </c>
      <c r="G25" s="127" t="str">
        <f>IF(F25="","",VLOOKUP(F25,invulling!$A$3:$K$99,4,TRUE))</f>
        <v>Duurloop 60 min (DL2) met 4 x 10 min TempoDL</v>
      </c>
      <c r="H25" s="151">
        <v>41</v>
      </c>
      <c r="I25" s="127" t="str">
        <f>IF(H25="","",VLOOKUP(H25,invulling!$A$3:$K$99,6,TRUE))</f>
        <v>Duurloop 60 min (DL2) met 4 x 10 min TempoDL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24</v>
      </c>
      <c r="M25" s="127" t="str">
        <f>IF(L25="","",VLOOKUP(L25,invulling!$A$3:$K$99,10,TRUE))</f>
        <v>Baan 300-400-500-600-700-800-900-1000 extensief herstel 200m</v>
      </c>
      <c r="N25" s="151" t="s">
        <v>1243</v>
      </c>
      <c r="O25" s="127"/>
      <c r="P25" s="158" t="s">
        <v>1282</v>
      </c>
    </row>
    <row r="26" spans="1:16" ht="72" x14ac:dyDescent="0.3">
      <c r="A26" s="140" t="s">
        <v>1024</v>
      </c>
      <c r="B26" s="141">
        <f t="shared" si="1"/>
        <v>45708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15</v>
      </c>
      <c r="I26" s="127" t="str">
        <f>IF(H26="","",VLOOKUP(H26,invulling!$A$3:$K$99,6,TRUE))</f>
        <v>Baan: 600 - 800 - 1000 - 1000 - 800- 600 (rust 400m) extensief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1243</v>
      </c>
      <c r="O26" s="127" t="s">
        <v>1243</v>
      </c>
      <c r="P26" s="158" t="s">
        <v>1283</v>
      </c>
    </row>
    <row r="27" spans="1:16" ht="19.8" x14ac:dyDescent="0.3">
      <c r="A27" s="155" t="s">
        <v>1026</v>
      </c>
      <c r="B27" s="156">
        <f t="shared" si="1"/>
        <v>45710</v>
      </c>
      <c r="C27" s="155">
        <f t="shared" si="2"/>
        <v>2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79.2" x14ac:dyDescent="0.3">
      <c r="A28" s="140" t="s">
        <v>1022</v>
      </c>
      <c r="B28" s="141">
        <f t="shared" si="1"/>
        <v>45713</v>
      </c>
      <c r="C28" s="142">
        <f t="shared" si="2"/>
        <v>2</v>
      </c>
      <c r="D28" s="149">
        <v>42</v>
      </c>
      <c r="E28" s="127" t="str">
        <f>IF(D28="","",VLOOKUP(D28,invulling!$A$3:$K$99,2,TRUE))</f>
        <v>Heuvel duur extensief (invulling door de trainer)</v>
      </c>
      <c r="F28" s="149">
        <v>42</v>
      </c>
      <c r="G28" s="127" t="str">
        <f>IF(F28="","",VLOOKUP(F28,invulling!$A$3:$K$99,4,TRUE))</f>
        <v>Heuvel duur extensief (invulling door de trainer)</v>
      </c>
      <c r="H28" s="151">
        <v>40</v>
      </c>
      <c r="I28" s="127" t="str">
        <f>IF(H28="","",VLOOKUP(H28,invulling!$A$3:$K$99,6,TRUE))</f>
        <v>Tempoloopjes intensief 3 x (2-3-4min) herstel in serie 3 min tussen series 5 min</v>
      </c>
      <c r="J28" s="151">
        <v>33</v>
      </c>
      <c r="K28" s="127" t="str">
        <f>IF(J28="","",VLOOKUP(J28,invulling!$A$3:$K$99,8,TRUE))</f>
        <v>Climaxloop intensief (5x4 min) herstel 6 min</v>
      </c>
      <c r="L28" s="151">
        <v>12</v>
      </c>
      <c r="M28" s="127" t="str">
        <f>IF(L28="","",VLOOKUP(L28,invulling!$A$3:$K$99,10,TRUE))</f>
        <v>Duurloop extensief met tempowisselingen</v>
      </c>
      <c r="N28" s="151" t="s">
        <v>1243</v>
      </c>
      <c r="O28" s="127"/>
      <c r="P28" s="158" t="s">
        <v>1289</v>
      </c>
    </row>
    <row r="29" spans="1:16" ht="97.8" customHeight="1" x14ac:dyDescent="0.3">
      <c r="A29" s="140" t="s">
        <v>1024</v>
      </c>
      <c r="B29" s="141">
        <f t="shared" si="1"/>
        <v>45715</v>
      </c>
      <c r="C29" s="142">
        <f t="shared" si="2"/>
        <v>2</v>
      </c>
      <c r="D29" s="149">
        <v>50</v>
      </c>
      <c r="E29" s="127" t="str">
        <f>IF(D29="","",VLOOKUP(D29,invulling!$A$3:$K$99,2,TRUE))</f>
        <v>Baan 12 x 400m intensief (herstel 400m) + loopscholing</v>
      </c>
      <c r="F29" s="149">
        <v>50</v>
      </c>
      <c r="G29" s="127" t="str">
        <f>IF(F29="","",VLOOKUP(F29,invulling!$A$3:$K$99,4,TRUE))</f>
        <v>Baan 12 x 400m intensief (herstel 400m) + loopscholing</v>
      </c>
      <c r="H29" s="151">
        <v>42</v>
      </c>
      <c r="I29" s="127" t="str">
        <f>IF(H29="","",VLOOKUP(H29,invulling!$A$3:$K$99,6,TRUE))</f>
        <v>heuvel duur extensief (invulling door de trainer)</v>
      </c>
      <c r="J29" s="151">
        <v>42</v>
      </c>
      <c r="K29" s="127" t="str">
        <f>IF(J29="","",VLOOKUP(J29,invulling!$A$3:$K$99,8,TRUE))</f>
        <v>Duurloop met heuvelaccenten</v>
      </c>
      <c r="L29" s="151">
        <v>42</v>
      </c>
      <c r="M29" s="127" t="str">
        <f>IF(L29="","",VLOOKUP(L29,invulling!$A$3:$K$99,10,TRUE))</f>
        <v>Duurloop met heuvelaccenten.</v>
      </c>
      <c r="N29" s="151" t="s">
        <v>1243</v>
      </c>
      <c r="O29" s="127" t="s">
        <v>1243</v>
      </c>
      <c r="P29" s="158" t="s">
        <v>1281</v>
      </c>
    </row>
    <row r="30" spans="1:16" ht="19.8" hidden="1" x14ac:dyDescent="0.3">
      <c r="A30" s="155" t="s">
        <v>1026</v>
      </c>
      <c r="B30" s="156">
        <f>B27+7</f>
        <v>45717</v>
      </c>
      <c r="C30" s="155">
        <f t="shared" si="2"/>
        <v>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45720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</v>
      </c>
      <c r="J31" s="151">
        <v>17</v>
      </c>
      <c r="K31" s="127" t="str">
        <f>IF(J31="","",VLOOKUP(J31,invulling!$A$3:$K$99,8,TRUE))</f>
        <v>Baan: 6 x 800m extensief - rust 400m + loopscholing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1243</v>
      </c>
      <c r="O31" s="127"/>
      <c r="P31" s="158" t="s">
        <v>1213</v>
      </c>
    </row>
    <row r="32" spans="1:16" ht="90" hidden="1" x14ac:dyDescent="0.3">
      <c r="A32" s="140" t="s">
        <v>1024</v>
      </c>
      <c r="B32" s="141">
        <f t="shared" si="1"/>
        <v>45722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intensief (herstel 600m) + loopscholing</v>
      </c>
      <c r="F32" s="149">
        <v>49</v>
      </c>
      <c r="G32" s="127" t="str">
        <f>IF(F32="","",VLOOKUP(F32,invulling!$A$3:$K$99,4,TRUE))</f>
        <v>Baan 8 x 600 intensief (herstel 600m) + loopscholing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1243</v>
      </c>
      <c r="O32" s="127" t="s">
        <v>1243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45724</v>
      </c>
      <c r="C33" s="155">
        <f t="shared" si="2"/>
        <v>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45727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</v>
      </c>
      <c r="N34" s="151" t="s">
        <v>1243</v>
      </c>
      <c r="O34" s="127"/>
      <c r="P34" s="158" t="s">
        <v>1213</v>
      </c>
    </row>
    <row r="35" spans="1:16" ht="90" hidden="1" x14ac:dyDescent="0.3">
      <c r="A35" s="140" t="s">
        <v>1024</v>
      </c>
      <c r="B35" s="141">
        <f t="shared" si="1"/>
        <v>45729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1243</v>
      </c>
      <c r="O35" s="127" t="s">
        <v>1243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45731</v>
      </c>
      <c r="C36" s="155">
        <f t="shared" si="2"/>
        <v>3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45734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1243</v>
      </c>
      <c r="O37" s="127"/>
      <c r="P37" s="158" t="s">
        <v>1213</v>
      </c>
    </row>
    <row r="38" spans="1:16" ht="90" hidden="1" x14ac:dyDescent="0.3">
      <c r="A38" s="140" t="s">
        <v>1024</v>
      </c>
      <c r="B38" s="141">
        <f t="shared" si="1"/>
        <v>45736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1243</v>
      </c>
      <c r="O38" s="127" t="s">
        <v>1243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45738</v>
      </c>
      <c r="C39" s="155">
        <f t="shared" si="2"/>
        <v>3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45741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1243</v>
      </c>
      <c r="O40" s="127"/>
      <c r="P40" s="158" t="s">
        <v>1213</v>
      </c>
    </row>
    <row r="41" spans="1:16" ht="90" hidden="1" x14ac:dyDescent="0.3">
      <c r="A41" s="140" t="s">
        <v>1024</v>
      </c>
      <c r="B41" s="141">
        <f t="shared" si="1"/>
        <v>45743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Biesum 5 x 1000 m extensief / elke 7-8 min starten</v>
      </c>
      <c r="J41" s="151">
        <v>2</v>
      </c>
      <c r="K41" s="127" t="str">
        <f>IF(J41="","",VLOOKUP(J41,invulling!$A$3:$K$99,8,TRUE))</f>
        <v>Biesum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1243</v>
      </c>
      <c r="O41" s="127" t="s">
        <v>1243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45745</v>
      </c>
      <c r="C42" s="155">
        <f t="shared" si="2"/>
        <v>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90" hidden="1" x14ac:dyDescent="0.3">
      <c r="A43" s="140" t="s">
        <v>1022</v>
      </c>
      <c r="B43" s="141">
        <f t="shared" si="1"/>
        <v>45748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1">
        <v>57</v>
      </c>
      <c r="I43" s="127" t="str">
        <f>IF(H43="","",VLOOKUP(H43,invulling!$A$3:$K$99,6,TRUE))</f>
        <v xml:space="preserve">3 x 5 min.dl2 plus 6 min. Tempo hp 5 min. </v>
      </c>
      <c r="J43" s="151">
        <v>57</v>
      </c>
      <c r="K43" s="127" t="str">
        <f>IF(J43="","",VLOOKUP(J43,invulling!$A$3:$K$99,8,TRUE))</f>
        <v xml:space="preserve">3 x 5 min.dl2 plus 6 min. Tempo hp 5 min. </v>
      </c>
      <c r="L43" s="151">
        <v>3</v>
      </c>
      <c r="M43" s="127" t="str">
        <f>IF(L43="","",VLOOKUP(L43,invulling!$A$3:$K$99,10,TRUE))</f>
        <v>Duurloop met heuvelaccenten (extensief)</v>
      </c>
      <c r="N43" s="151" t="s">
        <v>1243</v>
      </c>
      <c r="O43" s="127"/>
      <c r="P43" s="158" t="s">
        <v>1213</v>
      </c>
    </row>
    <row r="44" spans="1:16" ht="90" hidden="1" x14ac:dyDescent="0.3">
      <c r="A44" s="140" t="s">
        <v>1024</v>
      </c>
      <c r="B44" s="141">
        <f t="shared" si="1"/>
        <v>45750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1">
        <v>57</v>
      </c>
      <c r="I44" s="127" t="str">
        <f>IF(H44="","",VLOOKUP(H44,invulling!$A$3:$K$99,6,TRUE))</f>
        <v xml:space="preserve">3 x 5 min.dl2 plus 6 min. Tempo hp 5 min. </v>
      </c>
      <c r="J44" s="151">
        <v>57</v>
      </c>
      <c r="K44" s="127" t="str">
        <f>IF(J44="","",VLOOKUP(J44,invulling!$A$3:$K$99,8,TRUE))</f>
        <v xml:space="preserve">3 x 5 min.dl2 plus 6 min. Tempo hp 5 min. </v>
      </c>
      <c r="L44" s="151">
        <v>3</v>
      </c>
      <c r="M44" s="127" t="str">
        <f>IF(L44="","",VLOOKUP(L44,invulling!$A$3:$K$99,10,TRUE))</f>
        <v>Duurloop met heuvelaccenten (extensief)</v>
      </c>
      <c r="N44" s="151" t="s">
        <v>1243</v>
      </c>
      <c r="O44" s="127" t="s">
        <v>1243</v>
      </c>
      <c r="P44" s="158" t="s">
        <v>425</v>
      </c>
    </row>
    <row r="45" spans="1:16" ht="19.8" hidden="1" x14ac:dyDescent="0.3">
      <c r="A45" s="155" t="s">
        <v>1026</v>
      </c>
      <c r="B45" s="156">
        <f t="shared" si="1"/>
        <v>45752</v>
      </c>
      <c r="C45" s="155">
        <f t="shared" si="2"/>
        <v>4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7"/>
    </row>
    <row r="46" spans="1:16" ht="90" hidden="1" x14ac:dyDescent="0.3">
      <c r="A46" s="140" t="s">
        <v>1022</v>
      </c>
      <c r="B46" s="141">
        <f t="shared" si="1"/>
        <v>45755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1">
        <v>40</v>
      </c>
      <c r="I46" s="127" t="str">
        <f>IF(H46="","",VLOOKUP(H46,invulling!$A$3:$K$99,6,TRUE))</f>
        <v>Tempoloopjes intensief 3 x (2-3-4min) herstel in serie 3 min tussen series 5 min</v>
      </c>
      <c r="J46" s="151">
        <v>40</v>
      </c>
      <c r="K46" s="127" t="str">
        <f>IF(J46="","",VLOOKUP(J46,invulling!$A$3:$K$99,8,TRUE))</f>
        <v>Tempoloopjes intensief 3 x (2-3-4min) herstel in serie 3 min tussen series 5 min</v>
      </c>
      <c r="L46" s="151">
        <v>46</v>
      </c>
      <c r="M46" s="127" t="str">
        <f>IF(L46="","",VLOOKUP(L46,invulling!$A$3:$K$99,10,TRUE))</f>
        <v>Baan 4 x 800m intensief (herstel 800) + loopscholing</v>
      </c>
      <c r="N46" s="151" t="s">
        <v>1243</v>
      </c>
      <c r="O46" s="127"/>
      <c r="P46" s="158" t="s">
        <v>1213</v>
      </c>
    </row>
    <row r="47" spans="1:16" ht="90" hidden="1" x14ac:dyDescent="0.3">
      <c r="A47" s="140" t="s">
        <v>1024</v>
      </c>
      <c r="B47" s="141">
        <f t="shared" si="1"/>
        <v>45757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1">
        <v>3</v>
      </c>
      <c r="I47" s="127" t="str">
        <f>IF(H47="","",VLOOKUP(H47,invulling!$A$3:$K$99,6,TRUE))</f>
        <v>Heuvel duur extensief (invulling door de trainer)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1243</v>
      </c>
      <c r="O47" s="127" t="s">
        <v>1243</v>
      </c>
      <c r="P47" s="158" t="s">
        <v>425</v>
      </c>
    </row>
    <row r="48" spans="1:16" ht="19.8" hidden="1" x14ac:dyDescent="0.3">
      <c r="A48" s="155" t="s">
        <v>1026</v>
      </c>
      <c r="B48" s="156">
        <f t="shared" si="1"/>
        <v>45759</v>
      </c>
      <c r="C48" s="155">
        <f t="shared" si="2"/>
        <v>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7"/>
    </row>
    <row r="49" spans="1:16" ht="90" hidden="1" x14ac:dyDescent="0.3">
      <c r="A49" s="140" t="s">
        <v>1022</v>
      </c>
      <c r="B49" s="141">
        <f t="shared" si="1"/>
        <v>45762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49</v>
      </c>
      <c r="I49" s="127" t="str">
        <f>IF(H49="","",VLOOKUP(H49,invulling!$A$3:$K$99,6,TRUE))</f>
        <v>Baan 6 x 600 intensief (herstel 600m) + loopscholing</v>
      </c>
      <c r="J49" s="151">
        <v>49</v>
      </c>
      <c r="K49" s="127" t="str">
        <f>IF(J49="","",VLOOKUP(J49,invulling!$A$3:$K$99,8,TRUE))</f>
        <v>Baan 6 x 600 intensief (herstel 600m) + loopscholing</v>
      </c>
      <c r="L49" s="151">
        <v>30</v>
      </c>
      <c r="M49" s="127" t="str">
        <f>IF(L49="","",VLOOKUP(L49,invulling!$A$3:$K$99,10,TRUE))</f>
        <v>Vaartspel intensief - invulling door de trainer</v>
      </c>
      <c r="N49" s="151" t="s">
        <v>1243</v>
      </c>
      <c r="O49" s="127"/>
      <c r="P49" s="158" t="s">
        <v>1213</v>
      </c>
    </row>
    <row r="50" spans="1:16" ht="99" hidden="1" x14ac:dyDescent="0.3">
      <c r="A50" s="140" t="s">
        <v>1024</v>
      </c>
      <c r="B50" s="141">
        <f t="shared" si="1"/>
        <v>45764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4x  (200-300-400) herstel zelfde afstand - loopscholing </v>
      </c>
      <c r="F50" s="149">
        <v>52</v>
      </c>
      <c r="G50" s="127" t="str">
        <f>IF(F50="","",VLOOKUP(F50,invulling!$A$3:$K$99,4,TRUE))</f>
        <v xml:space="preserve">Baan intensief 4x  (200-300-400) herstel zelfde afstand - loopscholing </v>
      </c>
      <c r="H50" s="151">
        <v>30</v>
      </c>
      <c r="I50" s="127" t="str">
        <f>IF(H50="","",VLOOKUP(H50,invulling!$A$3:$K$99,6,TRUE))</f>
        <v>Vaartspel intensief - invulling door de trainer</v>
      </c>
      <c r="J50" s="151">
        <v>30</v>
      </c>
      <c r="K50" s="127" t="str">
        <f>IF(J50="","",VLOOKUP(J50,invulling!$A$3:$K$99,8,TRUE))</f>
        <v>Vaartspel intensief - invulling door de trainer</v>
      </c>
      <c r="L50" s="151">
        <v>39</v>
      </c>
      <c r="M50" s="127" t="str">
        <f>IF(L50="","",VLOOKUP(L50,invulling!$A$3:$K$99,10,TRUE))</f>
        <v>3 x 12 min climaxloop (3-3-3-3 DL1/DL2/DL3/ TempoDL)) - geen herstel tussendoor (intensief)</v>
      </c>
      <c r="N50" s="151" t="s">
        <v>1243</v>
      </c>
      <c r="O50" s="127" t="s">
        <v>1243</v>
      </c>
      <c r="P50" s="158" t="s">
        <v>425</v>
      </c>
    </row>
    <row r="51" spans="1:16" ht="19.8" hidden="1" x14ac:dyDescent="0.3">
      <c r="A51" s="155" t="s">
        <v>1026</v>
      </c>
      <c r="B51" s="156">
        <f t="shared" si="1"/>
        <v>45766</v>
      </c>
      <c r="C51" s="155">
        <f t="shared" si="2"/>
        <v>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7"/>
    </row>
    <row r="52" spans="1:16" ht="90" hidden="1" x14ac:dyDescent="0.3">
      <c r="A52" s="140" t="s">
        <v>1022</v>
      </c>
      <c r="B52" s="141">
        <f t="shared" si="1"/>
        <v>45769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1">
        <v>1</v>
      </c>
      <c r="I52" s="127" t="str">
        <f>IF(H52="","",VLOOKUP(H52,invulling!$A$3:$K$99,6,TRUE))</f>
        <v>Vaartspel extensief - invulling door de trainer</v>
      </c>
      <c r="J52" s="151">
        <v>1</v>
      </c>
      <c r="K52" s="127" t="str">
        <f>IF(J52="","",VLOOKUP(J52,invulling!$A$3:$K$99,8,TRUE))</f>
        <v>Vaartspel extensief - invulling door de trainer</v>
      </c>
      <c r="L52" s="151">
        <v>22</v>
      </c>
      <c r="M52" s="127" t="str">
        <f>IF(L52="","",VLOOKUP(L52,invulling!$A$3:$K$99,10,TRUE))</f>
        <v xml:space="preserve">Baan: 400-600-800-800-600-400 extensief (rust400)  + loopscholing </v>
      </c>
      <c r="N52" s="151" t="s">
        <v>1243</v>
      </c>
      <c r="O52" s="127"/>
      <c r="P52" s="158" t="s">
        <v>1213</v>
      </c>
    </row>
    <row r="53" spans="1:16" ht="90" hidden="1" x14ac:dyDescent="0.3">
      <c r="A53" s="140" t="s">
        <v>1024</v>
      </c>
      <c r="B53" s="141">
        <f t="shared" si="1"/>
        <v>45771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5</v>
      </c>
      <c r="I53" s="127" t="str">
        <f>IF(H53="","",VLOOKUP(H53,invulling!$A$3:$K$99,6,TRUE))</f>
        <v>Pyramideloop extensief  5-7-9-7-5 (herstel 4 min)</v>
      </c>
      <c r="J53" s="151">
        <v>5</v>
      </c>
      <c r="K53" s="127" t="str">
        <f>IF(J53="","",VLOOKUP(J53,invulling!$A$3:$K$99,8,TRUE))</f>
        <v>Pyramideloop extensief  5-7-9-7-5 (herstel 4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1243</v>
      </c>
      <c r="O53" s="127" t="s">
        <v>1243</v>
      </c>
      <c r="P53" s="158" t="s">
        <v>425</v>
      </c>
    </row>
    <row r="54" spans="1:16" ht="19.8" hidden="1" x14ac:dyDescent="0.3">
      <c r="A54" s="155" t="s">
        <v>1026</v>
      </c>
      <c r="B54" s="156">
        <f t="shared" si="1"/>
        <v>45773</v>
      </c>
      <c r="C54" s="155">
        <f t="shared" si="2"/>
        <v>4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7"/>
    </row>
    <row r="55" spans="1:16" ht="90" hidden="1" x14ac:dyDescent="0.3">
      <c r="A55" s="140" t="s">
        <v>1022</v>
      </c>
      <c r="B55" s="141">
        <f t="shared" si="1"/>
        <v>45776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52</v>
      </c>
      <c r="I55" s="127" t="str">
        <f>IF(H55="","",VLOOKUP(H55,invulling!$A$3:$K$99,6,TRUE))</f>
        <v xml:space="preserve">Baan intensief 3x  (200-300-400) herstel zelfde afstand - loopscholing </v>
      </c>
      <c r="J55" s="151">
        <v>52</v>
      </c>
      <c r="K55" s="127" t="str">
        <f>IF(J55="","",VLOOKUP(J55,invulling!$A$3:$K$99,8,TRUE))</f>
        <v xml:space="preserve">Baan intensief 3x  (200-300-400) herstel zelfde afstand - loopscholing 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1243</v>
      </c>
      <c r="O55" s="127"/>
      <c r="P55" s="158" t="s">
        <v>1213</v>
      </c>
    </row>
    <row r="56" spans="1:16" ht="90" hidden="1" x14ac:dyDescent="0.3">
      <c r="A56" s="140" t="s">
        <v>1024</v>
      </c>
      <c r="B56" s="141">
        <f t="shared" si="1"/>
        <v>45778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intensief (herstel 600m) + loopscholing</v>
      </c>
      <c r="F56" s="149">
        <v>49</v>
      </c>
      <c r="G56" s="127" t="str">
        <f>IF(F56="","",VLOOKUP(F56,invulling!$A$3:$K$99,4,TRUE))</f>
        <v>Baan 8 x 600 intensief (herstel 600m) + loopscholing</v>
      </c>
      <c r="H56" s="151">
        <v>40</v>
      </c>
      <c r="I56" s="127" t="str">
        <f>IF(H56="","",VLOOKUP(H56,invulling!$A$3:$K$99,6,TRUE))</f>
        <v>Tempoloopjes intensief 3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1243</v>
      </c>
      <c r="O56" s="127" t="s">
        <v>1243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45780</v>
      </c>
      <c r="C57" s="155">
        <f t="shared" si="2"/>
        <v>5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45783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intensief (herstel 600m) + loopscholing</v>
      </c>
      <c r="F58" s="149">
        <v>49</v>
      </c>
      <c r="G58" s="127" t="str">
        <f>IF(F58="","",VLOOKUP(F58,invulling!$A$3:$K$99,4,TRUE))</f>
        <v>Baan 8 x 600 intensief (herstel 600m) + loopscholing</v>
      </c>
      <c r="H58" s="151">
        <v>40</v>
      </c>
      <c r="I58" s="127" t="str">
        <f>IF(H58="","",VLOOKUP(H58,invulling!$A$3:$K$99,6,TRUE))</f>
        <v>Tempoloopjes intensief 3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1243</v>
      </c>
      <c r="O58" s="127"/>
      <c r="P58" s="158" t="s">
        <v>1213</v>
      </c>
    </row>
    <row r="59" spans="1:16" ht="90" hidden="1" x14ac:dyDescent="0.3">
      <c r="A59" s="140" t="s">
        <v>1024</v>
      </c>
      <c r="B59" s="141">
        <f t="shared" si="1"/>
        <v>45785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intensief (herstel 600m) + loopscholing</v>
      </c>
      <c r="F59" s="149">
        <v>49</v>
      </c>
      <c r="G59" s="127" t="str">
        <f>IF(F59="","",VLOOKUP(F59,invulling!$A$3:$K$99,4,TRUE))</f>
        <v>Baan 8 x 600 intensief (herstel 600m) + loopscholing</v>
      </c>
      <c r="H59" s="151">
        <v>40</v>
      </c>
      <c r="I59" s="127" t="str">
        <f>IF(H59="","",VLOOKUP(H59,invulling!$A$3:$K$99,6,TRUE))</f>
        <v>Tempoloopjes intensief 3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1243</v>
      </c>
      <c r="O59" s="127" t="s">
        <v>1243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45787</v>
      </c>
      <c r="C60" s="155">
        <f t="shared" si="2"/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45790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1243</v>
      </c>
      <c r="O61" s="127"/>
      <c r="P61" s="158" t="s">
        <v>1213</v>
      </c>
    </row>
    <row r="62" spans="1:16" ht="90" hidden="1" x14ac:dyDescent="0.3">
      <c r="A62" s="140" t="s">
        <v>1024</v>
      </c>
      <c r="B62" s="141">
        <f t="shared" si="1"/>
        <v>45792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intensief (herstel 600m) + loopscholing</v>
      </c>
      <c r="F62" s="149">
        <v>49</v>
      </c>
      <c r="G62" s="127" t="str">
        <f>IF(F62="","",VLOOKUP(F62,invulling!$A$3:$K$99,4,TRUE))</f>
        <v>Baan 8 x 600 intensief (herstel 600m) + loopscholing</v>
      </c>
      <c r="H62" s="151">
        <v>40</v>
      </c>
      <c r="I62" s="127" t="str">
        <f>IF(H62="","",VLOOKUP(H62,invulling!$A$3:$K$99,6,TRUE))</f>
        <v>Tempoloopjes intensief 3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1243</v>
      </c>
      <c r="O62" s="127" t="s">
        <v>1243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45794</v>
      </c>
      <c r="C63" s="155">
        <f t="shared" si="2"/>
        <v>5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45797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1243</v>
      </c>
      <c r="O64" s="127"/>
      <c r="P64" s="158" t="s">
        <v>1213</v>
      </c>
    </row>
    <row r="65" spans="1:16" ht="99" hidden="1" x14ac:dyDescent="0.3">
      <c r="A65" s="140" t="s">
        <v>1024</v>
      </c>
      <c r="B65" s="141">
        <f t="shared" si="1"/>
        <v>45799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1243</v>
      </c>
      <c r="O65" s="127" t="s">
        <v>1243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45801</v>
      </c>
      <c r="C66" s="155">
        <f t="shared" si="3"/>
        <v>5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45804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4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1243</v>
      </c>
      <c r="O67" s="127"/>
      <c r="P67" s="158" t="s">
        <v>1213</v>
      </c>
    </row>
    <row r="68" spans="1:16" ht="90" hidden="1" x14ac:dyDescent="0.3">
      <c r="A68" s="140" t="s">
        <v>1024</v>
      </c>
      <c r="B68" s="141">
        <f t="shared" si="1"/>
        <v>45806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7 x(100-200-300) herstel zelfde afstand + loopscholing</v>
      </c>
      <c r="F68" s="149">
        <v>48</v>
      </c>
      <c r="G68" s="127" t="str">
        <f>IF(F68="","",VLOOKUP(F68,invulling!$A$3:$K$99,4,TRUE))</f>
        <v>Baan intensief 6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1243</v>
      </c>
      <c r="O68" s="127" t="s">
        <v>1243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45808</v>
      </c>
      <c r="C69" s="155">
        <f t="shared" si="3"/>
        <v>5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45811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6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1243</v>
      </c>
      <c r="O70" s="127"/>
      <c r="P70" s="158" t="s">
        <v>1213</v>
      </c>
    </row>
    <row r="71" spans="1:16" ht="90" hidden="1" x14ac:dyDescent="0.3">
      <c r="A71" s="140" t="s">
        <v>1024</v>
      </c>
      <c r="B71" s="141">
        <f t="shared" ref="B71:B134" si="4">B68+7</f>
        <v>45813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1243</v>
      </c>
      <c r="O71" s="127" t="s">
        <v>1243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45815</v>
      </c>
      <c r="C72" s="155">
        <f t="shared" si="3"/>
        <v>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45818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3 x 5 min.dl2 plus 6 min. Tempo hp 5 min. </v>
      </c>
      <c r="J73" s="151">
        <v>57</v>
      </c>
      <c r="K73" s="127" t="str">
        <f>IF(J73="","",VLOOKUP(J73,invulling!$A$3:$K$99,8,TRUE))</f>
        <v xml:space="preserve">3 x 5 min.dl2 plus 6 min. Tempo hp 5 min. </v>
      </c>
      <c r="L73" s="151">
        <v>2</v>
      </c>
      <c r="M73" s="127" t="str">
        <f>IF(L73="","",VLOOKUP(L73,invulling!$A$3:$K$99,10,TRUE))</f>
        <v>Biesum 4 x 1000 m extensief / elke 9 min starten</v>
      </c>
      <c r="N73" s="151" t="s">
        <v>1243</v>
      </c>
      <c r="O73" s="127"/>
      <c r="P73" s="158" t="s">
        <v>1213</v>
      </c>
    </row>
    <row r="74" spans="1:16" ht="90" hidden="1" x14ac:dyDescent="0.3">
      <c r="A74" s="140" t="s">
        <v>1024</v>
      </c>
      <c r="B74" s="141">
        <f t="shared" si="4"/>
        <v>45820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3 x 5 min.dl2 plus 6 min. Tempo hp 5 min. </v>
      </c>
      <c r="J74" s="151">
        <v>57</v>
      </c>
      <c r="K74" s="127" t="str">
        <f>IF(J74="","",VLOOKUP(J74,invulling!$A$3:$K$99,8,TRUE))</f>
        <v xml:space="preserve">3 x 5 min.dl2 plus 6 min. Tempo hp 5 min. </v>
      </c>
      <c r="L74" s="151">
        <v>2</v>
      </c>
      <c r="M74" s="127" t="str">
        <f>IF(L74="","",VLOOKUP(L74,invulling!$A$3:$K$99,10,TRUE))</f>
        <v>Biesum 4 x 1000 m extensief / elke 9 min starten</v>
      </c>
      <c r="N74" s="151" t="s">
        <v>1243</v>
      </c>
      <c r="O74" s="127" t="s">
        <v>1243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45822</v>
      </c>
      <c r="C75" s="155">
        <f t="shared" si="3"/>
        <v>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45825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3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1243</v>
      </c>
      <c r="O76" s="127"/>
      <c r="P76" s="158" t="s">
        <v>1213</v>
      </c>
    </row>
    <row r="77" spans="1:16" ht="90" hidden="1" x14ac:dyDescent="0.3">
      <c r="A77" s="140" t="s">
        <v>1024</v>
      </c>
      <c r="B77" s="141">
        <f t="shared" si="4"/>
        <v>45827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1243</v>
      </c>
      <c r="O77" s="127" t="s">
        <v>1243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45829</v>
      </c>
      <c r="C78" s="155">
        <f t="shared" si="3"/>
        <v>6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45832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1243</v>
      </c>
      <c r="O79" s="127"/>
      <c r="P79" s="158" t="s">
        <v>1213</v>
      </c>
    </row>
    <row r="80" spans="1:16" ht="90" hidden="1" x14ac:dyDescent="0.3">
      <c r="A80" s="140" t="s">
        <v>1024</v>
      </c>
      <c r="B80" s="141">
        <f t="shared" si="4"/>
        <v>45834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1243</v>
      </c>
      <c r="O80" s="127" t="s">
        <v>1243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45836</v>
      </c>
      <c r="C81" s="155">
        <f t="shared" si="3"/>
        <v>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9" hidden="1" x14ac:dyDescent="0.3">
      <c r="A82" s="140" t="s">
        <v>1022</v>
      </c>
      <c r="B82" s="141">
        <f t="shared" si="4"/>
        <v>45839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1243</v>
      </c>
      <c r="O82" s="127"/>
      <c r="P82" s="158" t="s">
        <v>1213</v>
      </c>
    </row>
    <row r="83" spans="1:16" ht="99" hidden="1" x14ac:dyDescent="0.3">
      <c r="A83" s="140" t="s">
        <v>1024</v>
      </c>
      <c r="B83" s="141">
        <f t="shared" si="4"/>
        <v>45841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1">
        <v>41</v>
      </c>
      <c r="I83" s="127" t="str">
        <f>IF(H83="","",VLOOKUP(H83,invulling!$A$3:$K$99,6,TRUE))</f>
        <v>Duurloop 60 min (DL2) met 4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1243</v>
      </c>
      <c r="O83" s="127" t="s">
        <v>1243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45843</v>
      </c>
      <c r="C84" s="155">
        <f t="shared" si="3"/>
        <v>7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45846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1243</v>
      </c>
      <c r="O85" s="127"/>
      <c r="P85" s="158" t="s">
        <v>1213</v>
      </c>
    </row>
    <row r="86" spans="1:16" ht="90" hidden="1" x14ac:dyDescent="0.3">
      <c r="A86" s="140" t="s">
        <v>1024</v>
      </c>
      <c r="B86" s="141">
        <f t="shared" si="4"/>
        <v>45848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7 x(100-200-300) herstel zelfde afstand + loopscholing</v>
      </c>
      <c r="F86" s="149">
        <v>48</v>
      </c>
      <c r="G86" s="127" t="str">
        <f>IF(F86="","",VLOOKUP(F86,invulling!$A$3:$K$99,4,TRUE))</f>
        <v>Baan intensief 6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1243</v>
      </c>
      <c r="O86" s="127" t="s">
        <v>1243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45850</v>
      </c>
      <c r="C87" s="155">
        <f t="shared" si="3"/>
        <v>7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45853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Biesum 5 x 1000 m extensief / elke 7-8 min starten</v>
      </c>
      <c r="J88" s="151">
        <v>2</v>
      </c>
      <c r="K88" s="127" t="str">
        <f>IF(J88="","",VLOOKUP(J88,invulling!$A$3:$K$99,8,TRUE))</f>
        <v>Biesum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1243</v>
      </c>
      <c r="O88" s="127"/>
      <c r="P88" s="158" t="s">
        <v>1213</v>
      </c>
    </row>
    <row r="89" spans="1:16" ht="90" hidden="1" x14ac:dyDescent="0.3">
      <c r="A89" s="140" t="s">
        <v>1024</v>
      </c>
      <c r="B89" s="141">
        <f t="shared" si="4"/>
        <v>45855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Biesum 4 x 1000 m extensief / elke 9 min starten</v>
      </c>
      <c r="N89" s="151" t="s">
        <v>1243</v>
      </c>
      <c r="O89" s="127" t="s">
        <v>1243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45857</v>
      </c>
      <c r="C90" s="155">
        <f t="shared" si="3"/>
        <v>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45860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1243</v>
      </c>
      <c r="O91" s="127"/>
      <c r="P91" s="158" t="s">
        <v>1213</v>
      </c>
    </row>
    <row r="92" spans="1:16" ht="99" hidden="1" x14ac:dyDescent="0.3">
      <c r="A92" s="140" t="s">
        <v>1024</v>
      </c>
      <c r="B92" s="141">
        <f t="shared" si="4"/>
        <v>45862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1243</v>
      </c>
      <c r="O92" s="127" t="s">
        <v>1243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45864</v>
      </c>
      <c r="C93" s="155">
        <f t="shared" si="3"/>
        <v>7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0" hidden="1" x14ac:dyDescent="0.3">
      <c r="A94" s="140" t="s">
        <v>1022</v>
      </c>
      <c r="B94" s="141">
        <f t="shared" si="4"/>
        <v>45867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1243</v>
      </c>
      <c r="O94" s="127"/>
      <c r="P94" s="158" t="s">
        <v>1213</v>
      </c>
    </row>
    <row r="95" spans="1:16" ht="99" hidden="1" x14ac:dyDescent="0.3">
      <c r="A95" s="140" t="s">
        <v>1024</v>
      </c>
      <c r="B95" s="141">
        <f t="shared" si="4"/>
        <v>45869</v>
      </c>
      <c r="C95" s="142">
        <f t="shared" si="3"/>
        <v>7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1243</v>
      </c>
      <c r="O95" s="127" t="s">
        <v>1243</v>
      </c>
      <c r="P95" s="158" t="s">
        <v>425</v>
      </c>
    </row>
    <row r="96" spans="1:16" ht="19.8" hidden="1" x14ac:dyDescent="0.3">
      <c r="A96" s="155" t="s">
        <v>1026</v>
      </c>
      <c r="B96" s="156">
        <f t="shared" si="4"/>
        <v>45871</v>
      </c>
      <c r="C96" s="155">
        <f t="shared" si="3"/>
        <v>8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90" hidden="1" x14ac:dyDescent="0.3">
      <c r="A97" s="140" t="s">
        <v>1022</v>
      </c>
      <c r="B97" s="141">
        <f t="shared" si="4"/>
        <v>45874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17</v>
      </c>
      <c r="I97" s="127" t="str">
        <f>IF(H97="","",VLOOKUP(H97,invulling!$A$3:$K$99,6,TRUE))</f>
        <v>Baan: 6 x 800m extensief - rust 400m + loopscholing</v>
      </c>
      <c r="J97" s="151">
        <v>17</v>
      </c>
      <c r="K97" s="127" t="str">
        <f>IF(J97="","",VLOOKUP(J97,invulling!$A$3:$K$99,8,TRUE))</f>
        <v>Baan: 6 x 800m extensief - rust 400m + loopscholing</v>
      </c>
      <c r="L97" s="151">
        <v>17</v>
      </c>
      <c r="M97" s="127" t="str">
        <f>IF(L97="","",VLOOKUP(L97,invulling!$A$3:$K$99,10,TRUE))</f>
        <v>Baan: 5 x 800m extensief - rust 400m + loopscholing</v>
      </c>
      <c r="N97" s="151" t="s">
        <v>1243</v>
      </c>
      <c r="O97" s="127"/>
      <c r="P97" s="158" t="s">
        <v>1213</v>
      </c>
    </row>
    <row r="98" spans="1:16" ht="99" hidden="1" x14ac:dyDescent="0.3">
      <c r="A98" s="140" t="s">
        <v>1024</v>
      </c>
      <c r="B98" s="141">
        <f t="shared" si="4"/>
        <v>45876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1">
        <v>6</v>
      </c>
      <c r="I98" s="127" t="str">
        <f>IF(H98="","",VLOOKUP(H98,invulling!$A$3:$K$99,6,TRUE))</f>
        <v>Duurloop 75 min extensief (DL2 met 3 x 10 min DL3)</v>
      </c>
      <c r="J98" s="151">
        <v>6</v>
      </c>
      <c r="K98" s="127" t="str">
        <f>IF(J98="","",VLOOKUP(J98,invulling!$A$3:$K$99,8,TRUE))</f>
        <v>Duurloop 75 min extensief (DL2 met 3 x 10 min DL3)</v>
      </c>
      <c r="L98" s="151">
        <v>9</v>
      </c>
      <c r="M98" s="127" t="str">
        <f>IF(L98="","",VLOOKUP(L98,invulling!$A$3:$K$99,10,TRUE))</f>
        <v>Rustige herstelduurloop extensief 75 min (DL 1-2)</v>
      </c>
      <c r="N98" s="151" t="s">
        <v>1243</v>
      </c>
      <c r="O98" s="127" t="s">
        <v>1243</v>
      </c>
      <c r="P98" s="158" t="s">
        <v>425</v>
      </c>
    </row>
    <row r="99" spans="1:16" ht="19.8" hidden="1" x14ac:dyDescent="0.3">
      <c r="A99" s="155" t="s">
        <v>1026</v>
      </c>
      <c r="B99" s="156">
        <f t="shared" si="4"/>
        <v>45878</v>
      </c>
      <c r="C99" s="155">
        <f t="shared" si="3"/>
        <v>8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90" hidden="1" x14ac:dyDescent="0.3">
      <c r="A100" s="140" t="s">
        <v>1022</v>
      </c>
      <c r="B100" s="141">
        <f t="shared" si="4"/>
        <v>45881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4 x 10 min TempoDL</v>
      </c>
      <c r="F100" s="149">
        <v>41</v>
      </c>
      <c r="G100" s="127" t="str">
        <f>IF(F100="","",VLOOKUP(F100,invulling!$A$3:$K$99,4,TRUE))</f>
        <v>Duurloop 60 min (DL2) met 4 x 10 min TempoDL</v>
      </c>
      <c r="H100" s="151">
        <v>25</v>
      </c>
      <c r="I100" s="127" t="str">
        <f>IF(H100="","",VLOOKUP(H100,invulling!$A$3:$K$99,6,TRUE))</f>
        <v>Baan extensief - invulling door de trainer (bv spelvormen e.d.)</v>
      </c>
      <c r="J100" s="151">
        <v>25</v>
      </c>
      <c r="K100" s="127" t="str">
        <f>IF(J100="","",VLOOKUP(J100,invulling!$A$3:$K$99,8,TRUE))</f>
        <v>Baan extensief - invulling door de trainer (bv spelvormen e.d.)</v>
      </c>
      <c r="L100" s="151">
        <v>25</v>
      </c>
      <c r="M100" s="127" t="str">
        <f>IF(L100="","",VLOOKUP(L100,invulling!$A$3:$K$99,10,TRUE))</f>
        <v>Baan extensief - invulling door de trainer (bv spelvormen e.d.)</v>
      </c>
      <c r="N100" s="151" t="s">
        <v>1243</v>
      </c>
      <c r="O100" s="127"/>
      <c r="P100" s="158" t="s">
        <v>1213</v>
      </c>
    </row>
    <row r="101" spans="1:16" ht="90" hidden="1" x14ac:dyDescent="0.3">
      <c r="A101" s="140" t="s">
        <v>1024</v>
      </c>
      <c r="B101" s="141">
        <f t="shared" si="4"/>
        <v>45883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1">
        <v>33</v>
      </c>
      <c r="I101" s="127" t="str">
        <f>IF(H101="","",VLOOKUP(H101,invulling!$A$3:$K$99,6,TRUE))</f>
        <v>Climaxloop intensief 5x4 min herstel 6 min</v>
      </c>
      <c r="J101" s="151">
        <v>33</v>
      </c>
      <c r="K101" s="127" t="str">
        <f>IF(J101="","",VLOOKUP(J101,invulling!$A$3:$K$99,8,TRUE))</f>
        <v>Climaxloop intensief (5x4 min) herstel 6 min</v>
      </c>
      <c r="L101" s="151">
        <v>12</v>
      </c>
      <c r="M101" s="127" t="str">
        <f>IF(L101="","",VLOOKUP(L101,invulling!$A$3:$K$99,10,TRUE))</f>
        <v>Duurloop extensief met tempowisselingen</v>
      </c>
      <c r="N101" s="151" t="s">
        <v>1243</v>
      </c>
      <c r="O101" s="127" t="s">
        <v>1243</v>
      </c>
      <c r="P101" s="158" t="s">
        <v>425</v>
      </c>
    </row>
    <row r="102" spans="1:16" ht="19.8" hidden="1" x14ac:dyDescent="0.3">
      <c r="A102" s="155" t="s">
        <v>1026</v>
      </c>
      <c r="B102" s="156">
        <f t="shared" si="4"/>
        <v>45885</v>
      </c>
      <c r="C102" s="155">
        <f t="shared" si="3"/>
        <v>8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99" hidden="1" x14ac:dyDescent="0.3">
      <c r="A103" s="140" t="s">
        <v>1022</v>
      </c>
      <c r="B103" s="141">
        <f t="shared" si="4"/>
        <v>45888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1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1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1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1" t="s">
        <v>1243</v>
      </c>
      <c r="O103" s="127"/>
      <c r="P103" s="158" t="s">
        <v>1213</v>
      </c>
    </row>
    <row r="104" spans="1:16" ht="90" hidden="1" x14ac:dyDescent="0.3">
      <c r="A104" s="140" t="s">
        <v>1024</v>
      </c>
      <c r="B104" s="141">
        <f t="shared" si="4"/>
        <v>45890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4x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4x  (200-300-400) herstel zelfde afstand - loopscholing </v>
      </c>
      <c r="H104" s="151">
        <v>40</v>
      </c>
      <c r="I104" s="127" t="str">
        <f>IF(H104="","",VLOOKUP(H104,invulling!$A$3:$K$99,6,TRUE))</f>
        <v>Tempoloopjes intensief 3 x (2-3-4min) herstel in serie 3 min tussen series 5 min</v>
      </c>
      <c r="J104" s="151">
        <v>40</v>
      </c>
      <c r="K104" s="127" t="str">
        <f>IF(J104="","",VLOOKUP(J104,invulling!$A$3:$K$99,8,TRUE))</f>
        <v>Tempoloopjes intensief 3 x (2-3-4min) herstel in serie 3 min tussen series 5 min</v>
      </c>
      <c r="L104" s="151">
        <v>12</v>
      </c>
      <c r="M104" s="127" t="str">
        <f>IF(L104="","",VLOOKUP(L104,invulling!$A$3:$K$99,10,TRUE))</f>
        <v>Duurloop extensief met tempowisselingen</v>
      </c>
      <c r="N104" s="151" t="s">
        <v>1243</v>
      </c>
      <c r="O104" s="127" t="s">
        <v>1243</v>
      </c>
      <c r="P104" s="158" t="s">
        <v>425</v>
      </c>
    </row>
    <row r="105" spans="1:16" ht="19.8" hidden="1" x14ac:dyDescent="0.3">
      <c r="A105" s="155" t="s">
        <v>1026</v>
      </c>
      <c r="B105" s="156">
        <f t="shared" si="4"/>
        <v>45892</v>
      </c>
      <c r="C105" s="155">
        <f t="shared" si="3"/>
        <v>8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0" hidden="1" x14ac:dyDescent="0.3">
      <c r="A106" s="140" t="s">
        <v>1022</v>
      </c>
      <c r="B106" s="141">
        <f t="shared" si="4"/>
        <v>45895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1">
        <v>23</v>
      </c>
      <c r="I106" s="127" t="str">
        <f>IF(H106="","",VLOOKUP(H106,invulling!$A$3:$K$99,6,TRUE))</f>
        <v>Baan 3 x 600 - 800 - 1000(2x) extensief herstel 400m + loopscholing</v>
      </c>
      <c r="J106" s="151">
        <v>23</v>
      </c>
      <c r="K106" s="127" t="str">
        <f>IF(J106="","",VLOOKUP(J106,invulling!$A$3:$K$99,8,TRUE))</f>
        <v>Baan 2 x 600 - 800 - 1000 extensief herstel 400m + loopscholing</v>
      </c>
      <c r="L106" s="151">
        <v>23</v>
      </c>
      <c r="M106" s="127" t="str">
        <f>IF(L106="","",VLOOKUP(L106,invulling!$A$3:$K$99,10,TRUE))</f>
        <v>Baan 2 x 600 - 800 - 1000 extensief herstel 400m + loopscholing</v>
      </c>
      <c r="N106" s="151" t="s">
        <v>1243</v>
      </c>
      <c r="O106" s="127"/>
      <c r="P106" s="158" t="s">
        <v>1213</v>
      </c>
    </row>
    <row r="107" spans="1:16" ht="99" hidden="1" x14ac:dyDescent="0.3">
      <c r="A107" s="140" t="s">
        <v>1024</v>
      </c>
      <c r="B107" s="141">
        <f t="shared" si="4"/>
        <v>45897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1">
        <v>30</v>
      </c>
      <c r="I107" s="127" t="str">
        <f>IF(H107="","",VLOOKUP(H107,invulling!$A$3:$K$99,6,TRUE))</f>
        <v>Vaartspel intensief - invulling door de trainer</v>
      </c>
      <c r="J107" s="151">
        <v>30</v>
      </c>
      <c r="K107" s="127" t="str">
        <f>IF(J107="","",VLOOKUP(J107,invulling!$A$3:$K$99,8,TRUE))</f>
        <v>Vaartspel intensief - invulling door de trainer</v>
      </c>
      <c r="L107" s="151">
        <v>30</v>
      </c>
      <c r="M107" s="127" t="str">
        <f>IF(L107="","",VLOOKUP(L107,invulling!$A$3:$K$99,10,TRUE))</f>
        <v>Vaartspel intensief - invulling door de trainer</v>
      </c>
      <c r="N107" s="151" t="s">
        <v>1243</v>
      </c>
      <c r="O107" s="127" t="s">
        <v>1243</v>
      </c>
      <c r="P107" s="158" t="s">
        <v>425</v>
      </c>
    </row>
    <row r="108" spans="1:16" ht="19.8" hidden="1" x14ac:dyDescent="0.3">
      <c r="A108" s="155" t="s">
        <v>1026</v>
      </c>
      <c r="B108" s="156">
        <f t="shared" si="4"/>
        <v>45899</v>
      </c>
      <c r="C108" s="155">
        <f t="shared" si="3"/>
        <v>8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99" hidden="1" x14ac:dyDescent="0.3">
      <c r="A109" s="140" t="s">
        <v>1022</v>
      </c>
      <c r="B109" s="141">
        <f t="shared" si="4"/>
        <v>45902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1">
        <v>53</v>
      </c>
      <c r="I109" s="127" t="str">
        <f>IF(H109="","",VLOOKUP(H109,invulling!$A$3:$K$99,6,TRUE))</f>
        <v>Baan intensief circuittraining - krachtoefeningen in combinatie met korte afstanden</v>
      </c>
      <c r="J109" s="151">
        <v>53</v>
      </c>
      <c r="K109" s="127" t="str">
        <f>IF(J109="","",VLOOKUP(J109,invulling!$A$3:$K$99,8,TRUE))</f>
        <v>Baan intensief circuittraining - krachtoefeningen in combinatie met korte afstanden</v>
      </c>
      <c r="L109" s="151">
        <v>53</v>
      </c>
      <c r="M109" s="127" t="str">
        <f>IF(L109="","",VLOOKUP(L109,invulling!$A$3:$K$99,10,TRUE))</f>
        <v>Baan intensief circuittraining - krachtoefeningen in combinatie met korte afstanden</v>
      </c>
      <c r="N109" s="151" t="s">
        <v>1243</v>
      </c>
      <c r="O109" s="127"/>
      <c r="P109" s="158" t="s">
        <v>1213</v>
      </c>
    </row>
    <row r="110" spans="1:16" ht="90" hidden="1" x14ac:dyDescent="0.3">
      <c r="A110" s="140" t="s">
        <v>1024</v>
      </c>
      <c r="B110" s="141">
        <f t="shared" si="4"/>
        <v>45904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10</v>
      </c>
      <c r="I110" s="127" t="str">
        <f>IF(H110="","",VLOOKUP(H110,invulling!$A$3:$K$99,6,TRUE))</f>
        <v>3 x 15 min climaxloop (5-5-5 DL1/DL2/DL3) - geen herstel tussendoor (extensief)</v>
      </c>
      <c r="J110" s="151">
        <v>10</v>
      </c>
      <c r="K110" s="127" t="str">
        <f>IF(J110="","",VLOOKUP(J110,invulling!$A$3:$K$99,8,TRUE))</f>
        <v>3 x 15 min climaxloop (5-5-5 DL1/DL2/DL3) - geen herstel tussendoor (extensief)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1243</v>
      </c>
      <c r="O110" s="127" t="s">
        <v>1243</v>
      </c>
      <c r="P110" s="158" t="s">
        <v>425</v>
      </c>
    </row>
    <row r="111" spans="1:16" ht="19.8" hidden="1" x14ac:dyDescent="0.3">
      <c r="A111" s="155" t="s">
        <v>1026</v>
      </c>
      <c r="B111" s="156">
        <f t="shared" si="4"/>
        <v>45906</v>
      </c>
      <c r="C111" s="155">
        <f t="shared" si="3"/>
        <v>9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90" hidden="1" x14ac:dyDescent="0.3">
      <c r="A112" s="140" t="s">
        <v>1022</v>
      </c>
      <c r="B112" s="141">
        <f t="shared" si="4"/>
        <v>45909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23</v>
      </c>
      <c r="I112" s="127" t="str">
        <f>IF(H112="","",VLOOKUP(H112,invulling!$A$3:$K$99,6,TRUE))</f>
        <v>Baan 3 x 600 - 800 - 1000(2x) extensief herstel 400m + loopscholing</v>
      </c>
      <c r="J112" s="151">
        <v>23</v>
      </c>
      <c r="K112" s="127" t="str">
        <f>IF(J112="","",VLOOKUP(J112,invulling!$A$3:$K$99,8,TRUE))</f>
        <v>Baan 2 x 600 - 800 - 1000 extensief herstel 400m + loopscholing</v>
      </c>
      <c r="L112" s="151">
        <v>23</v>
      </c>
      <c r="M112" s="127" t="str">
        <f>IF(L112="","",VLOOKUP(L112,invulling!$A$3:$K$99,10,TRUE))</f>
        <v>Baan 2 x 600 - 800 - 1000 extensief herstel 400m + loopscholing</v>
      </c>
      <c r="N112" s="151" t="s">
        <v>1243</v>
      </c>
      <c r="O112" s="127"/>
      <c r="P112" s="158" t="s">
        <v>1213</v>
      </c>
    </row>
    <row r="113" spans="1:16" ht="90" hidden="1" x14ac:dyDescent="0.3">
      <c r="A113" s="140" t="s">
        <v>1024</v>
      </c>
      <c r="B113" s="141">
        <f t="shared" si="4"/>
        <v>45911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1">
        <v>4</v>
      </c>
      <c r="I113" s="127" t="str">
        <f>IF(H113="","",VLOOKUP(H113,invulling!$A$3:$K$99,6,TRUE))</f>
        <v>Climaxloop 5 x 6 min extensief (DL1 - DL2 - DL3 tempo - herstel 4 min)</v>
      </c>
      <c r="J113" s="151">
        <v>4</v>
      </c>
      <c r="K113" s="127" t="str">
        <f>IF(J113="","",VLOOKUP(J113,invulling!$A$3:$K$99,8,TRUE))</f>
        <v>Climaxloop 4 x 6 min extensief (DL1 - DL2 - DL3 tempo - herstel 4 min)</v>
      </c>
      <c r="L113" s="151">
        <v>4</v>
      </c>
      <c r="M113" s="127" t="str">
        <f>IF(L113="","",VLOOKUP(L113,invulling!$A$3:$K$99,10,TRUE))</f>
        <v>Climaxloop 3 x 6 min extensief (DL1 - DL2 - DL3 tempo - herstel 4 min)</v>
      </c>
      <c r="N113" s="151" t="s">
        <v>1243</v>
      </c>
      <c r="O113" s="127" t="s">
        <v>1243</v>
      </c>
      <c r="P113" s="158" t="s">
        <v>425</v>
      </c>
    </row>
    <row r="114" spans="1:16" ht="19.8" hidden="1" x14ac:dyDescent="0.3">
      <c r="A114" s="155" t="s">
        <v>1026</v>
      </c>
      <c r="B114" s="156">
        <f t="shared" si="4"/>
        <v>45913</v>
      </c>
      <c r="C114" s="155">
        <f t="shared" si="3"/>
        <v>9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7"/>
    </row>
    <row r="115" spans="1:16" ht="90" hidden="1" x14ac:dyDescent="0.3">
      <c r="A115" s="140" t="s">
        <v>1022</v>
      </c>
      <c r="B115" s="141">
        <f t="shared" si="4"/>
        <v>45916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3 x 5 min.dl2 plus 6 min. Tempo hp 5 min. </v>
      </c>
      <c r="J115" s="151">
        <v>57</v>
      </c>
      <c r="K115" s="127" t="str">
        <f>IF(J115="","",VLOOKUP(J115,invulling!$A$3:$K$99,8,TRUE))</f>
        <v xml:space="preserve">3 x 5 min.dl2 plus 6 min. Tempo hp 5 min. </v>
      </c>
      <c r="L115" s="151">
        <v>57</v>
      </c>
      <c r="M115" s="127" t="str">
        <f>IF(L115="","",VLOOKUP(L115,invulling!$A$3:$K$99,10,TRUE))</f>
        <v>3x 4 min, dl2 plus 5 min. Tempo hp 6 min.</v>
      </c>
      <c r="N115" s="151" t="s">
        <v>1243</v>
      </c>
      <c r="O115" s="127"/>
      <c r="P115" s="158" t="s">
        <v>1213</v>
      </c>
    </row>
    <row r="116" spans="1:16" ht="90" hidden="1" x14ac:dyDescent="0.3">
      <c r="A116" s="140" t="s">
        <v>1024</v>
      </c>
      <c r="B116" s="141">
        <f t="shared" si="4"/>
        <v>45918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1">
        <v>6</v>
      </c>
      <c r="I116" s="127" t="str">
        <f>IF(H116="","",VLOOKUP(H116,invulling!$A$3:$K$99,6,TRUE))</f>
        <v>Duurloop 75 min extensief (DL2 met 3 x 10 min DL3)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Biesum 4 x 1000 m extensief / elke 9 min starten</v>
      </c>
      <c r="N116" s="151" t="s">
        <v>1243</v>
      </c>
      <c r="O116" s="127" t="s">
        <v>1243</v>
      </c>
      <c r="P116" s="158" t="s">
        <v>425</v>
      </c>
    </row>
    <row r="117" spans="1:16" ht="19.8" hidden="1" x14ac:dyDescent="0.3">
      <c r="A117" s="155" t="s">
        <v>1026</v>
      </c>
      <c r="B117" s="156">
        <f t="shared" si="4"/>
        <v>45920</v>
      </c>
      <c r="C117" s="155">
        <f t="shared" si="3"/>
        <v>9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7"/>
    </row>
    <row r="118" spans="1:16" ht="90" hidden="1" x14ac:dyDescent="0.3">
      <c r="A118" s="140" t="s">
        <v>1022</v>
      </c>
      <c r="B118" s="141">
        <f t="shared" si="4"/>
        <v>45923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1">
        <v>50</v>
      </c>
      <c r="I118" s="127" t="str">
        <f>IF(H118="","",VLOOKUP(H118,invulling!$A$3:$K$99,6,TRUE))</f>
        <v>Baan 10 x 400m intensief (herstel 400m)  + loopscholing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1243</v>
      </c>
      <c r="O118" s="127"/>
      <c r="P118" s="158" t="s">
        <v>1213</v>
      </c>
    </row>
    <row r="119" spans="1:16" ht="90" hidden="1" x14ac:dyDescent="0.3">
      <c r="A119" s="140" t="s">
        <v>1024</v>
      </c>
      <c r="B119" s="141">
        <f t="shared" si="4"/>
        <v>45925</v>
      </c>
      <c r="C119" s="142">
        <v>10</v>
      </c>
      <c r="D119" s="149">
        <v>49</v>
      </c>
      <c r="E119" s="127" t="str">
        <f>IF(D119="","",VLOOKUP(D119,invulling!$A$3:$K$99,2,TRUE))</f>
        <v>Baan 8 x 600 intensief (herstel 600m) + loopscholing</v>
      </c>
      <c r="F119" s="149">
        <v>49</v>
      </c>
      <c r="G119" s="127" t="str">
        <f>IF(F119="","",VLOOKUP(F119,invulling!$A$3:$K$99,4,TRUE))</f>
        <v>Baan 8 x 600 intensief (herstel 600m) + loopscholing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1243</v>
      </c>
      <c r="O119" s="127" t="s">
        <v>1243</v>
      </c>
      <c r="P119" s="158" t="s">
        <v>425</v>
      </c>
    </row>
    <row r="120" spans="1:16" ht="19.8" hidden="1" x14ac:dyDescent="0.3">
      <c r="A120" s="155" t="s">
        <v>1026</v>
      </c>
      <c r="B120" s="156">
        <f t="shared" si="4"/>
        <v>45927</v>
      </c>
      <c r="C120" s="155">
        <f t="shared" si="3"/>
        <v>9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/>
    </row>
    <row r="121" spans="1:16" ht="99" hidden="1" x14ac:dyDescent="0.3">
      <c r="A121" s="140" t="s">
        <v>1022</v>
      </c>
      <c r="B121" s="141">
        <f t="shared" si="4"/>
        <v>45930</v>
      </c>
      <c r="C121" s="142">
        <f t="shared" si="3"/>
        <v>9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1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1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1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1" t="s">
        <v>1243</v>
      </c>
      <c r="O121" s="127"/>
      <c r="P121" s="158" t="s">
        <v>1213</v>
      </c>
    </row>
    <row r="122" spans="1:16" ht="99" hidden="1" x14ac:dyDescent="0.3">
      <c r="A122" s="140" t="s">
        <v>1024</v>
      </c>
      <c r="B122" s="141">
        <f t="shared" si="4"/>
        <v>45932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1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1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1">
        <v>34</v>
      </c>
      <c r="M122" s="127" t="str">
        <f>IF(L122="","",VLOOKUP(L122,invulling!$A$3:$K$99,10,TRUE))</f>
        <v>Pyramideloop intensief 3-4-5-5-4-3 (herstel 5 min)</v>
      </c>
      <c r="N122" s="151" t="s">
        <v>1243</v>
      </c>
      <c r="O122" s="127" t="s">
        <v>1243</v>
      </c>
      <c r="P122" s="158" t="s">
        <v>425</v>
      </c>
    </row>
    <row r="123" spans="1:16" ht="19.8" hidden="1" x14ac:dyDescent="0.3">
      <c r="A123" s="155" t="s">
        <v>1026</v>
      </c>
      <c r="B123" s="156">
        <f t="shared" si="4"/>
        <v>45934</v>
      </c>
      <c r="C123" s="155">
        <f t="shared" si="3"/>
        <v>10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/>
    </row>
    <row r="124" spans="1:16" ht="90" hidden="1" x14ac:dyDescent="0.3">
      <c r="A124" s="140" t="s">
        <v>1022</v>
      </c>
      <c r="B124" s="141">
        <f t="shared" si="4"/>
        <v>45937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34</v>
      </c>
      <c r="I124" s="127" t="str">
        <f>IF(H124="","",VLOOKUP(H124,invulling!$A$3:$K$99,6,TRUE))</f>
        <v>Pyramideloop intensief 3-4-5-5-4-3 (herstel 5 min)</v>
      </c>
      <c r="J124" s="151">
        <v>34</v>
      </c>
      <c r="K124" s="127" t="str">
        <f>IF(J124="","",VLOOKUP(J124,invulling!$A$3:$K$99,8,TRUE))</f>
        <v>Pyramideloop intensief 3-4-5-5-4-3 (herstel 5 min)</v>
      </c>
      <c r="L124" s="151">
        <v>23</v>
      </c>
      <c r="M124" s="127" t="str">
        <f>IF(L124="","",VLOOKUP(L124,invulling!$A$3:$K$99,10,TRUE))</f>
        <v>Baan 2 x 600 - 800 - 1000 extensief herstel 400m + loopscholing</v>
      </c>
      <c r="N124" s="151" t="s">
        <v>1243</v>
      </c>
      <c r="O124" s="127"/>
      <c r="P124" s="158" t="s">
        <v>1213</v>
      </c>
    </row>
    <row r="125" spans="1:16" ht="90" hidden="1" x14ac:dyDescent="0.3">
      <c r="A125" s="140" t="s">
        <v>1024</v>
      </c>
      <c r="B125" s="141">
        <f t="shared" si="4"/>
        <v>45939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10</v>
      </c>
      <c r="K125" s="127" t="str">
        <f>IF(J125="","",VLOOKUP(J125,invulling!$A$3:$K$99,8,TRUE))</f>
        <v>3 x 15 min climaxloop (5-5-5 DL1/DL2/DL3) - geen herstel tussendoor (extensief)</v>
      </c>
      <c r="L125" s="151">
        <v>7</v>
      </c>
      <c r="M125" s="127" t="str">
        <f>IF(L125="","",VLOOKUP(L125,invulling!$A$3:$K$99,10,TRUE))</f>
        <v>Climaxloop extensief 3 x 12 min (4 min DL1; 4 min DL2; 4 min DL3) herstel 6 min</v>
      </c>
      <c r="N125" s="151" t="s">
        <v>1243</v>
      </c>
      <c r="O125" s="127" t="s">
        <v>1243</v>
      </c>
      <c r="P125" s="158" t="s">
        <v>425</v>
      </c>
    </row>
    <row r="126" spans="1:16" ht="19.8" hidden="1" x14ac:dyDescent="0.3">
      <c r="A126" s="155" t="s">
        <v>1026</v>
      </c>
      <c r="B126" s="156">
        <f t="shared" si="4"/>
        <v>45941</v>
      </c>
      <c r="C126" s="155">
        <f t="shared" si="3"/>
        <v>10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/>
    </row>
    <row r="127" spans="1:16" ht="90" hidden="1" x14ac:dyDescent="0.3">
      <c r="A127" s="140" t="s">
        <v>1022</v>
      </c>
      <c r="B127" s="141">
        <f t="shared" si="4"/>
        <v>45944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18</v>
      </c>
      <c r="I127" s="127" t="str">
        <f>IF(H127="","",VLOOKUP(H127,invulling!$A$3:$K$99,6,TRUE))</f>
        <v>Baan: 5 x 1000m extensief - rust 400m + loopscholing</v>
      </c>
      <c r="J127" s="151">
        <v>18</v>
      </c>
      <c r="K127" s="127" t="str">
        <f>IF(J127="","",VLOOKUP(J127,invulling!$A$3:$K$99,8,TRUE))</f>
        <v>Baan: 5 x 1000m extensief - rust 400m + loopscholing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1243</v>
      </c>
      <c r="O127" s="127"/>
      <c r="P127" s="158" t="s">
        <v>1213</v>
      </c>
    </row>
    <row r="128" spans="1:16" ht="90" hidden="1" x14ac:dyDescent="0.3">
      <c r="A128" s="140" t="s">
        <v>1024</v>
      </c>
      <c r="B128" s="141">
        <f t="shared" si="4"/>
        <v>45946</v>
      </c>
      <c r="C128" s="142">
        <f t="shared" ref="C128:C160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6</v>
      </c>
      <c r="K128" s="127" t="str">
        <f>IF(J128="","",VLOOKUP(J128,invulling!$A$3:$K$99,8,TRUE))</f>
        <v>Duurloop 75 min extensief (DL2 met 3 x 10 min DL3)</v>
      </c>
      <c r="L128" s="151">
        <v>6</v>
      </c>
      <c r="M128" s="127" t="str">
        <f>IF(L128="","",VLOOKUP(L128,invulling!$A$3:$K$99,10,TRUE))</f>
        <v>Duurloop 75 min extensief (DL2 met 3 x 10 min DL3)</v>
      </c>
      <c r="N128" s="151" t="s">
        <v>1243</v>
      </c>
      <c r="O128" s="127" t="s">
        <v>1243</v>
      </c>
      <c r="P128" s="158" t="s">
        <v>425</v>
      </c>
    </row>
    <row r="129" spans="1:16" ht="19.8" hidden="1" x14ac:dyDescent="0.3">
      <c r="A129" s="155" t="s">
        <v>1026</v>
      </c>
      <c r="B129" s="156">
        <f t="shared" si="4"/>
        <v>45948</v>
      </c>
      <c r="C129" s="155">
        <f t="shared" si="5"/>
        <v>10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/>
    </row>
    <row r="130" spans="1:16" ht="90" hidden="1" x14ac:dyDescent="0.3">
      <c r="A130" s="140" t="s">
        <v>1022</v>
      </c>
      <c r="B130" s="141">
        <f t="shared" si="4"/>
        <v>45951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3 x 600 - 800 - 1000 extensief herstel 400m + loopscholing</v>
      </c>
      <c r="F130" s="149">
        <v>23</v>
      </c>
      <c r="G130" s="127" t="str">
        <f>IF(F130="","",VLOOKUP(F130,invulling!$A$3:$K$99,4,TRUE))</f>
        <v>Baan 3 x 600 - 800 - 1000 extensief herstel 400m + loopscholing</v>
      </c>
      <c r="H130" s="151">
        <v>6</v>
      </c>
      <c r="I130" s="127" t="str">
        <f>IF(H130="","",VLOOKUP(H130,invulling!$A$3:$K$99,6,TRUE))</f>
        <v>Duurloop 75 min extensief (DL2 met 3 x 10 min DL3)</v>
      </c>
      <c r="J130" s="151">
        <v>6</v>
      </c>
      <c r="K130" s="127" t="str">
        <f>IF(J130="","",VLOOKUP(J130,invulling!$A$3:$K$99,8,TRUE))</f>
        <v>Duurloop 75 min extensief (DL2 met 3 x 10 min DL3)</v>
      </c>
      <c r="L130" s="151">
        <v>6</v>
      </c>
      <c r="M130" s="127" t="str">
        <f>IF(L130="","",VLOOKUP(L130,invulling!$A$3:$K$99,10,TRUE))</f>
        <v>Duurloop 75 min extensief (DL2 met 3 x 10 min DL3)</v>
      </c>
      <c r="N130" s="151" t="s">
        <v>1243</v>
      </c>
      <c r="O130" s="127"/>
      <c r="P130" s="158" t="s">
        <v>1213</v>
      </c>
    </row>
    <row r="131" spans="1:16" ht="90" hidden="1" x14ac:dyDescent="0.3">
      <c r="A131" s="140" t="s">
        <v>1024</v>
      </c>
      <c r="B131" s="141">
        <f t="shared" si="4"/>
        <v>45953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1">
        <v>3</v>
      </c>
      <c r="I131" s="127" t="str">
        <f>IF(H131="","",VLOOKUP(H131,invulling!$A$3:$K$99,6,TRUE))</f>
        <v>Heuvel duur extensief (invulling door de trainer)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15</v>
      </c>
      <c r="M131" s="127" t="str">
        <f>IF(L131="","",VLOOKUP(L131,invulling!$A$3:$K$99,10,TRUE))</f>
        <v>Baan: 600 - 800 - 1000 -  800- 600 (rust 400m) extensief</v>
      </c>
      <c r="N131" s="151" t="s">
        <v>1243</v>
      </c>
      <c r="O131" s="127" t="s">
        <v>1243</v>
      </c>
      <c r="P131" s="158" t="s">
        <v>425</v>
      </c>
    </row>
    <row r="132" spans="1:16" ht="19.8" hidden="1" x14ac:dyDescent="0.3">
      <c r="A132" s="155" t="s">
        <v>1026</v>
      </c>
      <c r="B132" s="156">
        <f t="shared" si="4"/>
        <v>45955</v>
      </c>
      <c r="C132" s="155">
        <f t="shared" si="5"/>
        <v>10</v>
      </c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7"/>
    </row>
    <row r="133" spans="1:16" ht="99" hidden="1" x14ac:dyDescent="0.3">
      <c r="A133" s="140" t="s">
        <v>1022</v>
      </c>
      <c r="B133" s="141">
        <f t="shared" si="4"/>
        <v>45958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</v>
      </c>
      <c r="K133" s="127" t="str">
        <f>IF(J133="","",VLOOKUP(J133,invulling!$A$3:$K$99,8,TRUE))</f>
        <v>Vaartspel extensief - invulling door de trainer</v>
      </c>
      <c r="L133" s="151">
        <v>3</v>
      </c>
      <c r="M133" s="127" t="str">
        <f>IF(L133="","",VLOOKUP(L133,invulling!$A$3:$K$99,10,TRUE))</f>
        <v>Duurloop met heuvelaccenten (extensief)</v>
      </c>
      <c r="N133" s="151" t="s">
        <v>1243</v>
      </c>
      <c r="O133" s="127"/>
      <c r="P133" s="158" t="s">
        <v>1213</v>
      </c>
    </row>
    <row r="134" spans="1:16" ht="90" hidden="1" x14ac:dyDescent="0.3">
      <c r="A134" s="140" t="s">
        <v>1024</v>
      </c>
      <c r="B134" s="141">
        <f t="shared" si="4"/>
        <v>45960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1">
        <v>15</v>
      </c>
      <c r="I134" s="127" t="str">
        <f>IF(H134="","",VLOOKUP(H134,invulling!$A$3:$K$99,6,TRUE))</f>
        <v>Baan: 600 - 800 - 1000 - 1000 - 800- 600 (rust 400m) extensief</v>
      </c>
      <c r="J134" s="151">
        <v>15</v>
      </c>
      <c r="K134" s="127" t="str">
        <f>IF(J134="","",VLOOKUP(J134,invulling!$A$3:$K$99,8,TRUE))</f>
        <v>Baan: 600 - 800 - 1000 - 1000 - 800- 600 (rust 400m) extensief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1243</v>
      </c>
      <c r="O134" s="127" t="s">
        <v>1243</v>
      </c>
      <c r="P134" s="158" t="s">
        <v>425</v>
      </c>
    </row>
    <row r="135" spans="1:16" ht="19.8" hidden="1" x14ac:dyDescent="0.3">
      <c r="A135" s="155" t="s">
        <v>1026</v>
      </c>
      <c r="B135" s="156">
        <f t="shared" ref="B135:B161" si="6">B132+7</f>
        <v>45962</v>
      </c>
      <c r="C135" s="155">
        <f t="shared" si="5"/>
        <v>11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45965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1243</v>
      </c>
      <c r="O136" s="127"/>
      <c r="P136" s="158" t="s">
        <v>1213</v>
      </c>
    </row>
    <row r="137" spans="1:16" ht="90" hidden="1" x14ac:dyDescent="0.3">
      <c r="A137" s="140" t="s">
        <v>1024</v>
      </c>
      <c r="B137" s="141">
        <f t="shared" si="6"/>
        <v>45967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4 x 10 min TempoDL</v>
      </c>
      <c r="F137" s="149">
        <v>41</v>
      </c>
      <c r="G137" s="127" t="str">
        <f>IF(F137="","",VLOOKUP(F137,invulling!$A$3:$K$99,4,TRUE))</f>
        <v>Duurloop 60 min (DL2) met 4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1243</v>
      </c>
      <c r="O137" s="127" t="s">
        <v>1243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45969</v>
      </c>
      <c r="C138" s="155">
        <f t="shared" si="5"/>
        <v>11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45972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Biesum 5 x 1000 m extensief / elke 7-8 min starten</v>
      </c>
      <c r="J139" s="151">
        <v>2</v>
      </c>
      <c r="K139" s="127" t="str">
        <f>IF(J139="","",VLOOKUP(J139,invulling!$A$3:$K$99,8,TRUE))</f>
        <v>Biesum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1243</v>
      </c>
      <c r="O139" s="127"/>
      <c r="P139" s="158" t="s">
        <v>1213</v>
      </c>
    </row>
    <row r="140" spans="1:16" ht="99" hidden="1" x14ac:dyDescent="0.3">
      <c r="A140" s="140" t="s">
        <v>1024</v>
      </c>
      <c r="B140" s="141">
        <f t="shared" si="6"/>
        <v>45974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1243</v>
      </c>
      <c r="O140" s="127" t="s">
        <v>1243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45976</v>
      </c>
      <c r="C141" s="155">
        <f t="shared" si="5"/>
        <v>11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0" hidden="1" x14ac:dyDescent="0.3">
      <c r="A142" s="140" t="s">
        <v>1022</v>
      </c>
      <c r="B142" s="141">
        <f t="shared" si="6"/>
        <v>45979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 2 x 600 - 800 - 1000 extensief herstel 400m + loopscholing</v>
      </c>
      <c r="N142" s="151" t="s">
        <v>1243</v>
      </c>
      <c r="O142" s="127"/>
      <c r="P142" s="158" t="s">
        <v>1213</v>
      </c>
    </row>
    <row r="143" spans="1:16" ht="90" hidden="1" x14ac:dyDescent="0.3">
      <c r="A143" s="140" t="s">
        <v>1024</v>
      </c>
      <c r="B143" s="141">
        <f t="shared" si="6"/>
        <v>45981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1243</v>
      </c>
      <c r="O143" s="127" t="s">
        <v>1243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45983</v>
      </c>
      <c r="C144" s="155">
        <f t="shared" si="5"/>
        <v>11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0" hidden="1" x14ac:dyDescent="0.3">
      <c r="A145" s="140" t="s">
        <v>1022</v>
      </c>
      <c r="B145" s="141">
        <f t="shared" si="6"/>
        <v>45986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 2 x 600 - 800 - 1000 extensief herstel 400m + loopscholing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1243</v>
      </c>
      <c r="O145" s="127"/>
      <c r="P145" s="158" t="s">
        <v>1213</v>
      </c>
    </row>
    <row r="146" spans="1:16" ht="90" hidden="1" x14ac:dyDescent="0.3">
      <c r="A146" s="140" t="s">
        <v>1024</v>
      </c>
      <c r="B146" s="141">
        <f t="shared" si="6"/>
        <v>45988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1243</v>
      </c>
      <c r="O146" s="127" t="s">
        <v>1243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45990</v>
      </c>
      <c r="C147" s="155">
        <f t="shared" si="5"/>
        <v>11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257.39999999999998" hidden="1" x14ac:dyDescent="0.3">
      <c r="A148" s="140" t="s">
        <v>1022</v>
      </c>
      <c r="B148" s="141">
        <f t="shared" si="6"/>
        <v>45993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1243</v>
      </c>
      <c r="O148" s="127" t="s">
        <v>1260</v>
      </c>
      <c r="P148" s="158" t="s">
        <v>1266</v>
      </c>
    </row>
    <row r="149" spans="1:16" ht="257.39999999999998" hidden="1" x14ac:dyDescent="0.3">
      <c r="A149" s="140" t="s">
        <v>1024</v>
      </c>
      <c r="B149" s="141">
        <f t="shared" si="6"/>
        <v>45995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1243</v>
      </c>
      <c r="O149" s="127" t="s">
        <v>1260</v>
      </c>
      <c r="P149" s="158" t="s">
        <v>1267</v>
      </c>
    </row>
    <row r="150" spans="1:16" ht="19.8" hidden="1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1264</v>
      </c>
    </row>
    <row r="151" spans="1:16" ht="257.39999999999998" hidden="1" x14ac:dyDescent="0.3">
      <c r="A151" s="140" t="s">
        <v>1022</v>
      </c>
      <c r="B151" s="141">
        <f t="shared" si="6"/>
        <v>46000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2 maal (4-6-8 - DL2-DL3-TDL) tussen beide series 10 min herstel - extensief </v>
      </c>
      <c r="F151" s="149">
        <v>27</v>
      </c>
      <c r="G151" s="127" t="str">
        <f>IF(F151="","",VLOOKUP(F151,invulling!$A$3:$K$99,4,TRUE))</f>
        <v xml:space="preserve">climaxloop 2 maal (4-6-8 - DL2-DL3-TDL) tussen beide series 10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1243</v>
      </c>
      <c r="O151" s="127" t="s">
        <v>1260</v>
      </c>
      <c r="P151" s="158" t="s">
        <v>1268</v>
      </c>
    </row>
    <row r="152" spans="1:16" ht="277.2" hidden="1" x14ac:dyDescent="0.3">
      <c r="A152" s="140" t="s">
        <v>1024</v>
      </c>
      <c r="B152" s="141">
        <f t="shared" si="6"/>
        <v>46002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1243</v>
      </c>
      <c r="O152" s="127" t="s">
        <v>1263</v>
      </c>
      <c r="P152" s="158" t="s">
        <v>1269</v>
      </c>
    </row>
    <row r="153" spans="1:16" ht="19.8" hidden="1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1265</v>
      </c>
    </row>
    <row r="154" spans="1:16" ht="257.39999999999998" hidden="1" x14ac:dyDescent="0.3">
      <c r="A154" s="140" t="s">
        <v>1022</v>
      </c>
      <c r="B154" s="141">
        <f t="shared" si="6"/>
        <v>46007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1243</v>
      </c>
      <c r="O154" s="127" t="s">
        <v>1260</v>
      </c>
      <c r="P154" s="158" t="s">
        <v>1270</v>
      </c>
    </row>
    <row r="155" spans="1:16" ht="217.8" hidden="1" x14ac:dyDescent="0.3">
      <c r="A155" s="140" t="s">
        <v>1024</v>
      </c>
      <c r="B155" s="141">
        <f t="shared" si="6"/>
        <v>46009</v>
      </c>
      <c r="C155" s="142">
        <f t="shared" si="5"/>
        <v>12</v>
      </c>
      <c r="D155" s="149">
        <v>10</v>
      </c>
      <c r="E155" s="127" t="s">
        <v>1253</v>
      </c>
      <c r="F155" s="149">
        <v>1</v>
      </c>
      <c r="G155" s="127" t="s">
        <v>1254</v>
      </c>
      <c r="H155" s="151">
        <v>6</v>
      </c>
      <c r="I155" s="127" t="s">
        <v>1255</v>
      </c>
      <c r="J155" s="151">
        <v>6</v>
      </c>
      <c r="K155" s="127" t="s">
        <v>1256</v>
      </c>
      <c r="L155" s="151">
        <v>6</v>
      </c>
      <c r="M155" s="127" t="s">
        <v>1257</v>
      </c>
      <c r="N155" s="151" t="s">
        <v>1243</v>
      </c>
      <c r="O155" s="127" t="s">
        <v>1258</v>
      </c>
      <c r="P155" s="158" t="s">
        <v>1271</v>
      </c>
    </row>
    <row r="156" spans="1:16" ht="19.8" hidden="1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1265</v>
      </c>
    </row>
    <row r="157" spans="1:16" ht="198" hidden="1" x14ac:dyDescent="0.3">
      <c r="A157" s="140" t="s">
        <v>1022</v>
      </c>
      <c r="B157" s="141">
        <f t="shared" si="6"/>
        <v>46014</v>
      </c>
      <c r="C157" s="142">
        <f t="shared" si="5"/>
        <v>12</v>
      </c>
      <c r="D157" s="149">
        <v>1</v>
      </c>
      <c r="E157" s="127" t="s">
        <v>1246</v>
      </c>
      <c r="F157" s="149">
        <v>1</v>
      </c>
      <c r="G157" s="127" t="s">
        <v>1247</v>
      </c>
      <c r="H157" s="151">
        <v>6</v>
      </c>
      <c r="I157" s="127" t="s">
        <v>1248</v>
      </c>
      <c r="J157" s="151"/>
      <c r="K157" s="127" t="s">
        <v>1246</v>
      </c>
      <c r="L157" s="151">
        <v>6</v>
      </c>
      <c r="M157" s="127" t="s">
        <v>1247</v>
      </c>
      <c r="N157" s="151" t="s">
        <v>1243</v>
      </c>
      <c r="O157" s="127" t="s">
        <v>1248</v>
      </c>
      <c r="P157" s="158" t="s">
        <v>1213</v>
      </c>
    </row>
    <row r="158" spans="1:16" ht="198" hidden="1" x14ac:dyDescent="0.3">
      <c r="A158" s="140" t="s">
        <v>1024</v>
      </c>
      <c r="B158" s="141">
        <f t="shared" si="6"/>
        <v>46016</v>
      </c>
      <c r="C158" s="142">
        <f t="shared" si="5"/>
        <v>12</v>
      </c>
      <c r="D158" s="149">
        <v>1</v>
      </c>
      <c r="E158" s="127" t="s">
        <v>1246</v>
      </c>
      <c r="F158" s="149">
        <v>1</v>
      </c>
      <c r="G158" s="127" t="s">
        <v>1247</v>
      </c>
      <c r="H158" s="151">
        <v>6</v>
      </c>
      <c r="I158" s="127" t="s">
        <v>1249</v>
      </c>
      <c r="J158" s="151">
        <v>6</v>
      </c>
      <c r="K158" s="127" t="s">
        <v>1246</v>
      </c>
      <c r="L158" s="151">
        <v>6</v>
      </c>
      <c r="M158" s="127" t="s">
        <v>1247</v>
      </c>
      <c r="N158" s="151" t="s">
        <v>1243</v>
      </c>
      <c r="O158" s="127" t="s">
        <v>1249</v>
      </c>
      <c r="P158" s="158" t="s">
        <v>425</v>
      </c>
    </row>
    <row r="159" spans="1:16" ht="19.8" hidden="1" x14ac:dyDescent="0.3">
      <c r="A159" s="155" t="s">
        <v>1026</v>
      </c>
      <c r="B159" s="156">
        <f t="shared" si="6"/>
        <v>45654</v>
      </c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/>
    </row>
    <row r="160" spans="1:16" ht="297" hidden="1" x14ac:dyDescent="0.3">
      <c r="A160" s="140" t="s">
        <v>1022</v>
      </c>
      <c r="B160" s="141">
        <f t="shared" si="6"/>
        <v>46021</v>
      </c>
      <c r="C160" s="142">
        <f t="shared" si="5"/>
        <v>12</v>
      </c>
      <c r="D160" s="149"/>
      <c r="E160" s="127" t="s">
        <v>1250</v>
      </c>
      <c r="F160" s="149"/>
      <c r="G160" s="127" t="s">
        <v>1247</v>
      </c>
      <c r="H160" s="151"/>
      <c r="I160" s="127" t="s">
        <v>1251</v>
      </c>
      <c r="J160" s="151"/>
      <c r="K160" s="127" t="s">
        <v>1246</v>
      </c>
      <c r="L160" s="151"/>
      <c r="M160" s="127" t="s">
        <v>1247</v>
      </c>
      <c r="N160" s="151"/>
      <c r="O160" s="127" t="s">
        <v>1252</v>
      </c>
      <c r="P160" s="158" t="s">
        <v>425</v>
      </c>
    </row>
    <row r="161" spans="1:16" ht="90" hidden="1" x14ac:dyDescent="0.3">
      <c r="A161" s="140" t="s">
        <v>1024</v>
      </c>
      <c r="B161" s="141">
        <f t="shared" si="6"/>
        <v>46023</v>
      </c>
      <c r="C161" s="142">
        <v>12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1243</v>
      </c>
      <c r="O161" s="164"/>
      <c r="P161" s="165" t="s">
        <v>425</v>
      </c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61" xr:uid="{00000000-0009-0000-0000-000002000000}">
    <filterColumn colId="0" showButton="0"/>
    <filterColumn colId="2">
      <filters blank="1">
        <filter val="2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1210</v>
      </c>
      <c r="B1" s="147">
        <v>44196</v>
      </c>
    </row>
    <row r="2" spans="1:6" x14ac:dyDescent="0.3">
      <c r="A2" t="s">
        <v>1211</v>
      </c>
      <c r="B2" s="146">
        <v>44198</v>
      </c>
      <c r="E2">
        <v>1</v>
      </c>
      <c r="F2" s="145" t="s">
        <v>1020</v>
      </c>
    </row>
    <row r="3" spans="1:6" x14ac:dyDescent="0.3">
      <c r="A3" t="s">
        <v>1212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1210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1211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1212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1210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1211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1212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1210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1211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1212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1210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1211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1212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1210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1211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1212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1210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1211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1212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1210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1211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1212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1210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1211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1212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1210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1211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1212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1210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1211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1212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1210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1211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1212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1210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1211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1212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1210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1211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1212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1210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1211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1212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1210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1211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1212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1210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1211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1212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1210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1211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1212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1210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1211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1212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1210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1211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1212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1210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1211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1212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1210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1211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1212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1210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1211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1212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1210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1211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1212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1210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1211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1212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1210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1211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1212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1210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1211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1212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1210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1211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1212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1210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1211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1212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1210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1211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1212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1210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1211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1212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1210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1211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1212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1210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1211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1212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1210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1211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1212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1210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1211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1212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1210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1211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1212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1210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1211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1212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1210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1211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1212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1210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1211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1212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1210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1211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1212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1210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1211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1212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1210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1211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1212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1210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1211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1212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1210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1211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1212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1210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1211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1212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1210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1211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1212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1210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1211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1212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1210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1211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1212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1211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1212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1210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1211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1212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1211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1212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1210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1211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1212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1211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1212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1210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A47" zoomScalePageLayoutView="145" workbookViewId="0">
      <selection activeCell="B55" sqref="B55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1244</v>
      </c>
      <c r="C2" s="87" t="s">
        <v>1070</v>
      </c>
      <c r="D2" s="87" t="s">
        <v>1240</v>
      </c>
      <c r="E2" s="87" t="s">
        <v>1070</v>
      </c>
      <c r="F2" s="88" t="s">
        <v>1241</v>
      </c>
      <c r="G2" s="88" t="s">
        <v>1070</v>
      </c>
      <c r="H2" s="88" t="s">
        <v>1242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1243</v>
      </c>
      <c r="C3" s="93"/>
      <c r="D3" s="92" t="s">
        <v>1243</v>
      </c>
      <c r="E3" s="92" t="s">
        <v>1243</v>
      </c>
      <c r="F3" s="92" t="s">
        <v>1243</v>
      </c>
      <c r="G3" s="92" t="s">
        <v>1243</v>
      </c>
      <c r="H3" s="92" t="s">
        <v>1243</v>
      </c>
      <c r="I3" s="92" t="s">
        <v>1243</v>
      </c>
      <c r="J3" s="92" t="s">
        <v>1243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1198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1259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1188</v>
      </c>
      <c r="C8" s="93" t="s">
        <v>1142</v>
      </c>
      <c r="D8" s="92" t="s">
        <v>1188</v>
      </c>
      <c r="E8" s="93" t="s">
        <v>1142</v>
      </c>
      <c r="F8" s="89" t="s">
        <v>1188</v>
      </c>
      <c r="G8" s="90" t="s">
        <v>1142</v>
      </c>
      <c r="H8" s="89" t="s">
        <v>1188</v>
      </c>
      <c r="I8" s="90" t="s">
        <v>1142</v>
      </c>
      <c r="J8" s="89" t="s">
        <v>1189</v>
      </c>
      <c r="K8" s="91" t="s">
        <v>1190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1150</v>
      </c>
      <c r="C13" s="93" t="s">
        <v>1109</v>
      </c>
      <c r="D13" s="92" t="s">
        <v>1150</v>
      </c>
      <c r="E13" s="93" t="s">
        <v>1109</v>
      </c>
      <c r="F13" s="89" t="s">
        <v>1150</v>
      </c>
      <c r="G13" s="90" t="s">
        <v>1109</v>
      </c>
      <c r="H13" s="89" t="s">
        <v>1150</v>
      </c>
      <c r="I13" s="90" t="s">
        <v>1109</v>
      </c>
      <c r="J13" s="89" t="s">
        <v>1150</v>
      </c>
      <c r="K13" s="91" t="s">
        <v>1109</v>
      </c>
    </row>
    <row r="14" spans="1:11" ht="32.4" x14ac:dyDescent="0.3">
      <c r="A14" s="101">
        <v>11</v>
      </c>
      <c r="B14" s="92" t="s">
        <v>1133</v>
      </c>
      <c r="C14" s="93" t="s">
        <v>1134</v>
      </c>
      <c r="D14" s="92" t="s">
        <v>1133</v>
      </c>
      <c r="E14" s="93" t="s">
        <v>1134</v>
      </c>
      <c r="F14" s="89" t="s">
        <v>1133</v>
      </c>
      <c r="G14" s="90" t="s">
        <v>1134</v>
      </c>
      <c r="H14" s="89" t="s">
        <v>1133</v>
      </c>
      <c r="I14" s="90" t="s">
        <v>1134</v>
      </c>
      <c r="J14" s="89" t="s">
        <v>1133</v>
      </c>
      <c r="K14" s="91" t="s">
        <v>1134</v>
      </c>
    </row>
    <row r="15" spans="1:11" ht="32.4" x14ac:dyDescent="0.3">
      <c r="A15" s="101">
        <v>12</v>
      </c>
      <c r="B15" s="92" t="s">
        <v>1201</v>
      </c>
      <c r="C15" s="93"/>
      <c r="D15" s="92" t="s">
        <v>1201</v>
      </c>
      <c r="E15" s="93"/>
      <c r="F15" s="89" t="s">
        <v>1201</v>
      </c>
      <c r="G15" s="90"/>
      <c r="H15" s="89" t="s">
        <v>1201</v>
      </c>
      <c r="I15" s="90"/>
      <c r="J15" s="89" t="s">
        <v>1201</v>
      </c>
      <c r="K15" s="91"/>
    </row>
    <row r="16" spans="1:11" x14ac:dyDescent="0.3">
      <c r="A16" s="101">
        <v>13</v>
      </c>
      <c r="B16" s="92" t="s">
        <v>1197</v>
      </c>
      <c r="C16" s="93"/>
      <c r="D16" s="92" t="s">
        <v>1197</v>
      </c>
      <c r="E16" s="93"/>
      <c r="F16" s="89" t="s">
        <v>1197</v>
      </c>
      <c r="G16" s="90"/>
      <c r="H16" s="89" t="s">
        <v>1197</v>
      </c>
      <c r="I16" s="90"/>
      <c r="J16" s="89" t="s">
        <v>1197</v>
      </c>
      <c r="K16" s="91"/>
    </row>
    <row r="17" spans="1:11" ht="32.4" x14ac:dyDescent="0.3">
      <c r="A17" s="101">
        <v>14</v>
      </c>
      <c r="B17" s="92" t="s">
        <v>1195</v>
      </c>
      <c r="C17" s="93" t="s">
        <v>1196</v>
      </c>
      <c r="D17" s="92" t="s">
        <v>1195</v>
      </c>
      <c r="E17" s="93" t="s">
        <v>1196</v>
      </c>
      <c r="F17" s="89" t="s">
        <v>1195</v>
      </c>
      <c r="G17" s="90" t="s">
        <v>1196</v>
      </c>
      <c r="H17" s="89" t="s">
        <v>1195</v>
      </c>
      <c r="I17" s="90" t="s">
        <v>1196</v>
      </c>
      <c r="J17" s="89" t="s">
        <v>1195</v>
      </c>
      <c r="K17" s="91" t="s">
        <v>1196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1116</v>
      </c>
      <c r="D19" s="92" t="s">
        <v>237</v>
      </c>
      <c r="E19" s="93" t="s">
        <v>1116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1110</v>
      </c>
      <c r="G20" s="90" t="s">
        <v>1111</v>
      </c>
      <c r="H20" s="89" t="s">
        <v>1110</v>
      </c>
      <c r="I20" s="90" t="s">
        <v>1111</v>
      </c>
      <c r="J20" s="89" t="s">
        <v>1112</v>
      </c>
      <c r="K20" s="91" t="s">
        <v>1113</v>
      </c>
    </row>
    <row r="21" spans="1:11" ht="32.4" x14ac:dyDescent="0.3">
      <c r="A21" s="101">
        <v>18</v>
      </c>
      <c r="B21" s="92" t="s">
        <v>1208</v>
      </c>
      <c r="C21" s="93" t="s">
        <v>1115</v>
      </c>
      <c r="D21" s="92" t="s">
        <v>1208</v>
      </c>
      <c r="E21" s="93" t="s">
        <v>1115</v>
      </c>
      <c r="F21" s="89" t="s">
        <v>1114</v>
      </c>
      <c r="G21" s="90" t="s">
        <v>1115</v>
      </c>
      <c r="H21" s="89" t="s">
        <v>1114</v>
      </c>
      <c r="I21" s="90" t="s">
        <v>1115</v>
      </c>
      <c r="J21" s="89" t="s">
        <v>1114</v>
      </c>
      <c r="K21" s="91" t="s">
        <v>1115</v>
      </c>
    </row>
    <row r="22" spans="1:11" ht="32.4" x14ac:dyDescent="0.3">
      <c r="A22" s="101">
        <v>19</v>
      </c>
      <c r="B22" s="137" t="s">
        <v>296</v>
      </c>
      <c r="C22" s="93" t="s">
        <v>1117</v>
      </c>
      <c r="D22" s="137" t="s">
        <v>296</v>
      </c>
      <c r="E22" s="93" t="s">
        <v>1117</v>
      </c>
      <c r="F22" s="89" t="s">
        <v>296</v>
      </c>
      <c r="G22" s="90" t="s">
        <v>1117</v>
      </c>
      <c r="H22" s="89" t="s">
        <v>296</v>
      </c>
      <c r="I22" s="90" t="s">
        <v>1117</v>
      </c>
      <c r="J22" s="89" t="s">
        <v>1118</v>
      </c>
      <c r="K22" s="91" t="s">
        <v>1119</v>
      </c>
    </row>
    <row r="23" spans="1:11" ht="32.4" x14ac:dyDescent="0.3">
      <c r="A23" s="101">
        <v>20</v>
      </c>
      <c r="B23" s="92" t="s">
        <v>111</v>
      </c>
      <c r="C23" s="93" t="s">
        <v>1120</v>
      </c>
      <c r="D23" s="92" t="s">
        <v>111</v>
      </c>
      <c r="E23" s="93" t="s">
        <v>1120</v>
      </c>
      <c r="F23" s="89" t="s">
        <v>141</v>
      </c>
      <c r="G23" s="90" t="s">
        <v>1121</v>
      </c>
      <c r="H23" s="89" t="s">
        <v>141</v>
      </c>
      <c r="I23" s="90" t="s">
        <v>1121</v>
      </c>
      <c r="J23" s="89" t="s">
        <v>1122</v>
      </c>
      <c r="K23" s="91" t="s">
        <v>1113</v>
      </c>
    </row>
    <row r="24" spans="1:11" ht="48.6" x14ac:dyDescent="0.3">
      <c r="A24" s="101">
        <v>21</v>
      </c>
      <c r="B24" s="137" t="s">
        <v>1209</v>
      </c>
      <c r="C24" s="93" t="s">
        <v>1123</v>
      </c>
      <c r="D24" s="137" t="s">
        <v>1209</v>
      </c>
      <c r="E24" s="93" t="s">
        <v>1123</v>
      </c>
      <c r="F24" s="89" t="s">
        <v>1124</v>
      </c>
      <c r="G24" s="90" t="s">
        <v>1125</v>
      </c>
      <c r="H24" s="89" t="s">
        <v>1124</v>
      </c>
      <c r="I24" s="90" t="s">
        <v>1125</v>
      </c>
      <c r="J24" s="89" t="s">
        <v>1124</v>
      </c>
      <c r="K24" s="91" t="s">
        <v>1125</v>
      </c>
    </row>
    <row r="25" spans="1:11" ht="48.6" x14ac:dyDescent="0.3">
      <c r="A25" s="101">
        <v>22</v>
      </c>
      <c r="B25" s="92" t="s">
        <v>1126</v>
      </c>
      <c r="C25" s="93" t="s">
        <v>1127</v>
      </c>
      <c r="D25" s="92" t="s">
        <v>1126</v>
      </c>
      <c r="E25" s="93" t="s">
        <v>1127</v>
      </c>
      <c r="F25" s="89" t="s">
        <v>1128</v>
      </c>
      <c r="G25" s="90" t="s">
        <v>1115</v>
      </c>
      <c r="H25" s="89" t="s">
        <v>1128</v>
      </c>
      <c r="I25" s="90" t="s">
        <v>1115</v>
      </c>
      <c r="J25" s="89" t="s">
        <v>1199</v>
      </c>
      <c r="K25" s="91" t="s">
        <v>1200</v>
      </c>
    </row>
    <row r="26" spans="1:11" ht="48.6" x14ac:dyDescent="0.3">
      <c r="A26" s="101">
        <v>23</v>
      </c>
      <c r="B26" s="92" t="s">
        <v>1261</v>
      </c>
      <c r="C26" s="93" t="s">
        <v>1111</v>
      </c>
      <c r="D26" s="92" t="s">
        <v>1261</v>
      </c>
      <c r="E26" s="93" t="s">
        <v>1111</v>
      </c>
      <c r="F26" s="89" t="s">
        <v>1262</v>
      </c>
      <c r="G26" s="90" t="s">
        <v>1111</v>
      </c>
      <c r="H26" s="89" t="s">
        <v>1129</v>
      </c>
      <c r="I26" s="90" t="s">
        <v>1111</v>
      </c>
      <c r="J26" s="89" t="s">
        <v>1129</v>
      </c>
      <c r="K26" s="91" t="s">
        <v>1111</v>
      </c>
    </row>
    <row r="27" spans="1:11" ht="48.6" x14ac:dyDescent="0.3">
      <c r="A27" s="101">
        <v>24</v>
      </c>
      <c r="B27" s="92" t="s">
        <v>1130</v>
      </c>
      <c r="C27" s="93" t="s">
        <v>1121</v>
      </c>
      <c r="D27" s="92" t="s">
        <v>1130</v>
      </c>
      <c r="E27" s="93" t="s">
        <v>1121</v>
      </c>
      <c r="F27" s="89" t="s">
        <v>1131</v>
      </c>
      <c r="G27" s="90" t="s">
        <v>1132</v>
      </c>
      <c r="H27" s="89" t="s">
        <v>1131</v>
      </c>
      <c r="I27" s="90" t="s">
        <v>1132</v>
      </c>
      <c r="J27" s="89" t="s">
        <v>1131</v>
      </c>
      <c r="K27" s="91" t="s">
        <v>1132</v>
      </c>
    </row>
    <row r="28" spans="1:11" ht="32.4" x14ac:dyDescent="0.3">
      <c r="A28" s="101">
        <v>25</v>
      </c>
      <c r="B28" s="92" t="s">
        <v>1154</v>
      </c>
      <c r="C28" s="93"/>
      <c r="D28" s="92" t="s">
        <v>1154</v>
      </c>
      <c r="E28" s="93"/>
      <c r="F28" s="89" t="s">
        <v>1154</v>
      </c>
      <c r="G28" s="90"/>
      <c r="H28" s="89" t="s">
        <v>1154</v>
      </c>
      <c r="I28" s="90"/>
      <c r="J28" s="89" t="s">
        <v>1154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1206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1277</v>
      </c>
      <c r="C38" s="93" t="s">
        <v>1137</v>
      </c>
      <c r="D38" s="137" t="s">
        <v>1275</v>
      </c>
      <c r="E38" s="93" t="s">
        <v>1137</v>
      </c>
      <c r="F38" s="89" t="s">
        <v>1276</v>
      </c>
      <c r="G38" s="90" t="s">
        <v>1137</v>
      </c>
      <c r="H38" s="89" t="s">
        <v>1136</v>
      </c>
      <c r="I38" s="90" t="s">
        <v>1137</v>
      </c>
      <c r="J38" s="89" t="s">
        <v>1138</v>
      </c>
      <c r="K38" s="91" t="s">
        <v>1139</v>
      </c>
    </row>
    <row r="39" spans="1:11" ht="32.4" x14ac:dyDescent="0.3">
      <c r="A39" s="101">
        <v>34</v>
      </c>
      <c r="B39" s="137" t="s">
        <v>1140</v>
      </c>
      <c r="C39" s="93" t="s">
        <v>1086</v>
      </c>
      <c r="D39" s="137" t="s">
        <v>1140</v>
      </c>
      <c r="E39" s="93" t="s">
        <v>1086</v>
      </c>
      <c r="F39" s="148" t="s">
        <v>1141</v>
      </c>
      <c r="G39" s="90" t="s">
        <v>1142</v>
      </c>
      <c r="H39" s="148" t="s">
        <v>1141</v>
      </c>
      <c r="I39" s="90" t="s">
        <v>1142</v>
      </c>
      <c r="J39" s="148" t="s">
        <v>1141</v>
      </c>
      <c r="K39" s="91" t="s">
        <v>1142</v>
      </c>
    </row>
    <row r="40" spans="1:11" ht="32.4" x14ac:dyDescent="0.3">
      <c r="A40" s="101">
        <v>35</v>
      </c>
      <c r="B40" s="137" t="s">
        <v>1143</v>
      </c>
      <c r="C40" s="93"/>
      <c r="D40" s="137" t="s">
        <v>1143</v>
      </c>
      <c r="E40" s="93"/>
      <c r="F40" s="89" t="s">
        <v>1143</v>
      </c>
      <c r="G40" s="90"/>
      <c r="H40" s="89" t="s">
        <v>1143</v>
      </c>
      <c r="I40" s="90"/>
      <c r="J40" s="89" t="s">
        <v>1143</v>
      </c>
      <c r="K40" s="91"/>
    </row>
    <row r="41" spans="1:11" ht="48.6" x14ac:dyDescent="0.3">
      <c r="A41" s="101">
        <v>36</v>
      </c>
      <c r="B41" s="92" t="s">
        <v>1144</v>
      </c>
      <c r="C41" s="93" t="s">
        <v>1145</v>
      </c>
      <c r="D41" s="92" t="s">
        <v>1144</v>
      </c>
      <c r="E41" s="93" t="s">
        <v>1145</v>
      </c>
      <c r="F41" s="89" t="s">
        <v>1144</v>
      </c>
      <c r="G41" s="90" t="s">
        <v>1145</v>
      </c>
      <c r="H41" s="89" t="s">
        <v>1144</v>
      </c>
      <c r="I41" s="90" t="s">
        <v>1145</v>
      </c>
      <c r="J41" s="89" t="s">
        <v>1146</v>
      </c>
      <c r="K41" s="91" t="s">
        <v>1109</v>
      </c>
    </row>
    <row r="42" spans="1:11" ht="32.4" x14ac:dyDescent="0.3">
      <c r="A42" s="101">
        <v>37</v>
      </c>
      <c r="B42" s="137" t="s">
        <v>1147</v>
      </c>
      <c r="C42" s="93"/>
      <c r="D42" s="137" t="s">
        <v>1147</v>
      </c>
      <c r="E42" s="93"/>
      <c r="F42" s="148" t="s">
        <v>1148</v>
      </c>
      <c r="G42" s="90"/>
      <c r="H42" s="148" t="s">
        <v>1148</v>
      </c>
      <c r="I42" s="90"/>
      <c r="J42" s="148" t="s">
        <v>1148</v>
      </c>
      <c r="K42" s="91"/>
    </row>
    <row r="43" spans="1:11" ht="48.6" x14ac:dyDescent="0.3">
      <c r="A43" s="101">
        <v>38</v>
      </c>
      <c r="B43" s="92" t="s">
        <v>1149</v>
      </c>
      <c r="C43" s="93"/>
      <c r="D43" s="92" t="s">
        <v>1149</v>
      </c>
      <c r="E43" s="93"/>
      <c r="F43" s="89" t="s">
        <v>1149</v>
      </c>
      <c r="G43" s="90"/>
      <c r="H43" s="89" t="s">
        <v>1149</v>
      </c>
      <c r="I43" s="90"/>
      <c r="J43" s="89" t="s">
        <v>1149</v>
      </c>
      <c r="K43" s="91"/>
    </row>
    <row r="44" spans="1:11" ht="48.6" x14ac:dyDescent="0.3">
      <c r="A44" s="101">
        <v>39</v>
      </c>
      <c r="B44" s="137" t="s">
        <v>1153</v>
      </c>
      <c r="C44" s="93" t="s">
        <v>1090</v>
      </c>
      <c r="D44" s="137" t="s">
        <v>1153</v>
      </c>
      <c r="E44" s="93" t="s">
        <v>1090</v>
      </c>
      <c r="F44" s="89" t="s">
        <v>1153</v>
      </c>
      <c r="G44" s="90" t="s">
        <v>1090</v>
      </c>
      <c r="H44" s="89" t="s">
        <v>1153</v>
      </c>
      <c r="I44" s="90" t="s">
        <v>1090</v>
      </c>
      <c r="J44" s="89" t="s">
        <v>1151</v>
      </c>
      <c r="K44" s="91" t="s">
        <v>1152</v>
      </c>
    </row>
    <row r="45" spans="1:11" ht="48.6" x14ac:dyDescent="0.3">
      <c r="A45" s="101">
        <v>40</v>
      </c>
      <c r="B45" s="137" t="s">
        <v>1155</v>
      </c>
      <c r="C45" s="93" t="s">
        <v>1086</v>
      </c>
      <c r="D45" s="137" t="s">
        <v>1155</v>
      </c>
      <c r="E45" s="93" t="s">
        <v>1086</v>
      </c>
      <c r="F45" s="89" t="s">
        <v>1155</v>
      </c>
      <c r="G45" s="90" t="s">
        <v>1086</v>
      </c>
      <c r="H45" s="89" t="s">
        <v>1155</v>
      </c>
      <c r="I45" s="90" t="s">
        <v>1086</v>
      </c>
      <c r="J45" s="89" t="s">
        <v>1155</v>
      </c>
      <c r="K45" s="91" t="s">
        <v>1086</v>
      </c>
    </row>
    <row r="46" spans="1:11" ht="32.4" x14ac:dyDescent="0.3">
      <c r="A46" s="101">
        <v>41</v>
      </c>
      <c r="B46" s="137" t="s">
        <v>1280</v>
      </c>
      <c r="C46" s="93"/>
      <c r="D46" s="137" t="s">
        <v>1280</v>
      </c>
      <c r="E46" s="93"/>
      <c r="F46" s="89" t="s">
        <v>1280</v>
      </c>
      <c r="G46" s="90"/>
      <c r="H46" s="89" t="s">
        <v>1156</v>
      </c>
      <c r="I46" s="90"/>
      <c r="J46" s="89" t="s">
        <v>1156</v>
      </c>
      <c r="K46" s="91"/>
    </row>
    <row r="47" spans="1:11" ht="32.4" x14ac:dyDescent="0.3">
      <c r="A47" s="101">
        <v>42</v>
      </c>
      <c r="B47" s="92" t="s">
        <v>216</v>
      </c>
      <c r="C47" s="93"/>
      <c r="D47" s="92" t="s">
        <v>216</v>
      </c>
      <c r="E47" s="93"/>
      <c r="F47" s="89" t="s">
        <v>1278</v>
      </c>
      <c r="G47" s="90"/>
      <c r="H47" s="89" t="s">
        <v>56</v>
      </c>
      <c r="I47" s="90"/>
      <c r="J47" s="89" t="s">
        <v>1279</v>
      </c>
      <c r="K47" s="91"/>
    </row>
    <row r="48" spans="1:11" x14ac:dyDescent="0.3">
      <c r="A48" s="101">
        <v>43</v>
      </c>
      <c r="B48" s="92"/>
      <c r="C48" s="93"/>
      <c r="D48" s="92"/>
      <c r="E48" s="93"/>
      <c r="F48" s="89"/>
      <c r="G48" s="90"/>
      <c r="H48" s="89"/>
      <c r="I48" s="90"/>
      <c r="J48" s="89"/>
      <c r="K48" s="91"/>
    </row>
    <row r="49" spans="1:11" x14ac:dyDescent="0.3">
      <c r="A49" s="101">
        <v>44</v>
      </c>
      <c r="B49" s="92"/>
      <c r="C49" s="93"/>
      <c r="D49" s="92"/>
      <c r="E49" s="93"/>
      <c r="F49" s="89"/>
      <c r="G49" s="90"/>
      <c r="H49" s="89"/>
      <c r="I49" s="90"/>
      <c r="J49" s="89"/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1176</v>
      </c>
      <c r="C51" s="93" t="s">
        <v>1166</v>
      </c>
      <c r="D51" s="92" t="s">
        <v>1176</v>
      </c>
      <c r="E51" s="93" t="s">
        <v>1166</v>
      </c>
      <c r="F51" s="89" t="s">
        <v>1177</v>
      </c>
      <c r="G51" s="90" t="s">
        <v>1121</v>
      </c>
      <c r="H51" s="89" t="s">
        <v>1177</v>
      </c>
      <c r="I51" s="90" t="s">
        <v>1121</v>
      </c>
      <c r="J51" s="89" t="s">
        <v>1178</v>
      </c>
      <c r="K51" s="91" t="s">
        <v>1168</v>
      </c>
    </row>
    <row r="52" spans="1:11" ht="48.6" x14ac:dyDescent="0.3">
      <c r="A52" s="101">
        <v>47</v>
      </c>
      <c r="B52" s="92" t="s">
        <v>1173</v>
      </c>
      <c r="C52" s="93" t="s">
        <v>1168</v>
      </c>
      <c r="D52" s="92" t="s">
        <v>1173</v>
      </c>
      <c r="E52" s="93" t="s">
        <v>1168</v>
      </c>
      <c r="F52" s="89" t="s">
        <v>1174</v>
      </c>
      <c r="G52" s="90" t="s">
        <v>1175</v>
      </c>
      <c r="H52" s="89" t="s">
        <v>1174</v>
      </c>
      <c r="I52" s="90" t="s">
        <v>1175</v>
      </c>
      <c r="J52" s="89" t="s">
        <v>1174</v>
      </c>
      <c r="K52" s="91" t="s">
        <v>1175</v>
      </c>
    </row>
    <row r="53" spans="1:11" ht="48.6" x14ac:dyDescent="0.3">
      <c r="A53" s="101">
        <v>48</v>
      </c>
      <c r="B53" s="92" t="s">
        <v>1286</v>
      </c>
      <c r="C53" s="93" t="s">
        <v>1113</v>
      </c>
      <c r="D53" s="92" t="s">
        <v>1285</v>
      </c>
      <c r="E53" s="93" t="s">
        <v>1113</v>
      </c>
      <c r="F53" s="89" t="s">
        <v>1285</v>
      </c>
      <c r="G53" s="90" t="s">
        <v>1113</v>
      </c>
      <c r="H53" s="89" t="s">
        <v>1170</v>
      </c>
      <c r="I53" s="90" t="s">
        <v>1113</v>
      </c>
      <c r="J53" s="89" t="s">
        <v>1171</v>
      </c>
      <c r="K53" s="91" t="s">
        <v>1172</v>
      </c>
    </row>
    <row r="54" spans="1:11" ht="32.4" x14ac:dyDescent="0.3">
      <c r="A54" s="101">
        <v>49</v>
      </c>
      <c r="B54" s="137" t="s">
        <v>1272</v>
      </c>
      <c r="C54" s="93" t="s">
        <v>1166</v>
      </c>
      <c r="D54" s="137" t="s">
        <v>1272</v>
      </c>
      <c r="E54" s="93" t="s">
        <v>1166</v>
      </c>
      <c r="F54" s="89" t="s">
        <v>1273</v>
      </c>
      <c r="G54" s="90" t="s">
        <v>1111</v>
      </c>
      <c r="H54" s="89" t="s">
        <v>1273</v>
      </c>
      <c r="I54" s="90" t="s">
        <v>1111</v>
      </c>
      <c r="J54" s="89" t="s">
        <v>1274</v>
      </c>
      <c r="K54" s="91" t="s">
        <v>1113</v>
      </c>
    </row>
    <row r="55" spans="1:11" ht="32.4" x14ac:dyDescent="0.3">
      <c r="A55" s="101">
        <v>50</v>
      </c>
      <c r="B55" s="92" t="s">
        <v>1165</v>
      </c>
      <c r="C55" s="93" t="s">
        <v>1166</v>
      </c>
      <c r="D55" s="92" t="s">
        <v>1165</v>
      </c>
      <c r="E55" s="93" t="s">
        <v>1166</v>
      </c>
      <c r="F55" s="89" t="s">
        <v>1167</v>
      </c>
      <c r="G55" s="90" t="s">
        <v>1121</v>
      </c>
      <c r="H55" s="89" t="s">
        <v>1167</v>
      </c>
      <c r="I55" s="90" t="s">
        <v>1121</v>
      </c>
      <c r="J55" s="89" t="s">
        <v>1169</v>
      </c>
      <c r="K55" s="91" t="s">
        <v>1168</v>
      </c>
    </row>
    <row r="56" spans="1:11" ht="48.6" x14ac:dyDescent="0.3">
      <c r="A56" s="101">
        <v>51</v>
      </c>
      <c r="B56" s="137" t="s">
        <v>1162</v>
      </c>
      <c r="C56" s="93" t="s">
        <v>1092</v>
      </c>
      <c r="D56" s="137" t="s">
        <v>1162</v>
      </c>
      <c r="E56" s="93" t="s">
        <v>1092</v>
      </c>
      <c r="F56" s="148" t="s">
        <v>1162</v>
      </c>
      <c r="G56" s="90" t="s">
        <v>1092</v>
      </c>
      <c r="H56" s="148" t="s">
        <v>1162</v>
      </c>
      <c r="I56" s="90" t="s">
        <v>1092</v>
      </c>
      <c r="J56" s="148" t="s">
        <v>1163</v>
      </c>
      <c r="K56" s="91" t="s">
        <v>1164</v>
      </c>
    </row>
    <row r="57" spans="1:11" ht="48.6" x14ac:dyDescent="0.3">
      <c r="A57" s="101">
        <v>52</v>
      </c>
      <c r="B57" s="92" t="s">
        <v>1159</v>
      </c>
      <c r="C57" s="93" t="s">
        <v>1111</v>
      </c>
      <c r="D57" s="92" t="s">
        <v>1159</v>
      </c>
      <c r="E57" s="93" t="s">
        <v>1111</v>
      </c>
      <c r="F57" s="89" t="s">
        <v>1160</v>
      </c>
      <c r="G57" s="90" t="s">
        <v>1161</v>
      </c>
      <c r="H57" s="89" t="s">
        <v>1160</v>
      </c>
      <c r="I57" s="90" t="s">
        <v>1161</v>
      </c>
      <c r="J57" s="89" t="s">
        <v>1160</v>
      </c>
      <c r="K57" s="91" t="s">
        <v>1161</v>
      </c>
    </row>
    <row r="58" spans="1:11" ht="41.4" x14ac:dyDescent="0.3">
      <c r="A58" s="101">
        <v>53</v>
      </c>
      <c r="B58" s="103" t="s">
        <v>1158</v>
      </c>
      <c r="C58" s="93"/>
      <c r="D58" s="103" t="s">
        <v>1158</v>
      </c>
      <c r="E58" s="93"/>
      <c r="F58" s="104" t="s">
        <v>1158</v>
      </c>
      <c r="G58" s="105"/>
      <c r="H58" s="104" t="s">
        <v>1158</v>
      </c>
      <c r="I58" s="105"/>
      <c r="J58" s="104" t="s">
        <v>1158</v>
      </c>
      <c r="K58" s="91"/>
    </row>
    <row r="59" spans="1:11" ht="32.4" x14ac:dyDescent="0.3">
      <c r="A59" s="101">
        <v>54</v>
      </c>
      <c r="B59" s="92" t="s">
        <v>1157</v>
      </c>
      <c r="C59" s="93"/>
      <c r="D59" s="92" t="s">
        <v>1157</v>
      </c>
      <c r="E59" s="93"/>
      <c r="F59" s="89" t="s">
        <v>1157</v>
      </c>
      <c r="G59" s="90"/>
      <c r="H59" s="89" t="s">
        <v>1157</v>
      </c>
      <c r="I59" s="90"/>
      <c r="J59" s="89" t="s">
        <v>1157</v>
      </c>
      <c r="K59" s="91"/>
    </row>
    <row r="60" spans="1:11" ht="48.6" x14ac:dyDescent="0.3">
      <c r="A60" s="101">
        <v>55</v>
      </c>
      <c r="B60" s="92" t="s">
        <v>1202</v>
      </c>
      <c r="C60" s="93">
        <v>8000</v>
      </c>
      <c r="D60" s="92" t="s">
        <v>1202</v>
      </c>
      <c r="E60" s="93">
        <v>8000</v>
      </c>
      <c r="F60" s="89" t="s">
        <v>1202</v>
      </c>
      <c r="G60" s="90"/>
      <c r="H60" s="89" t="s">
        <v>1202</v>
      </c>
      <c r="I60" s="90"/>
      <c r="J60" s="89" t="s">
        <v>1203</v>
      </c>
      <c r="K60" s="91"/>
    </row>
    <row r="61" spans="1:11" ht="48.6" x14ac:dyDescent="0.3">
      <c r="A61" s="101">
        <v>56</v>
      </c>
      <c r="B61" s="92" t="s">
        <v>1204</v>
      </c>
      <c r="C61" s="93">
        <v>6000</v>
      </c>
      <c r="D61" s="92" t="s">
        <v>1204</v>
      </c>
      <c r="E61" s="93">
        <v>6000</v>
      </c>
      <c r="F61" s="89" t="s">
        <v>1204</v>
      </c>
      <c r="G61" s="90"/>
      <c r="H61" s="89" t="s">
        <v>1204</v>
      </c>
      <c r="I61" s="90"/>
      <c r="J61" s="89" t="s">
        <v>1205</v>
      </c>
      <c r="K61" s="91"/>
    </row>
    <row r="62" spans="1:11" ht="32.4" x14ac:dyDescent="0.3">
      <c r="A62" s="159">
        <v>57</v>
      </c>
      <c r="B62" s="160" t="s">
        <v>1216</v>
      </c>
      <c r="C62" s="161"/>
      <c r="D62" s="160" t="s">
        <v>1216</v>
      </c>
      <c r="E62" s="161"/>
      <c r="F62" s="162" t="s">
        <v>1217</v>
      </c>
      <c r="G62" s="163"/>
      <c r="H62" s="162" t="s">
        <v>1217</v>
      </c>
      <c r="I62" s="163"/>
      <c r="J62" s="162" t="s">
        <v>1218</v>
      </c>
    </row>
    <row r="63" spans="1:11" ht="64.8" x14ac:dyDescent="0.3">
      <c r="A63" s="159">
        <v>58</v>
      </c>
      <c r="B63" s="160" t="s">
        <v>1219</v>
      </c>
      <c r="C63" s="161"/>
      <c r="D63" s="160" t="s">
        <v>1219</v>
      </c>
      <c r="E63" s="161"/>
      <c r="F63" s="162" t="s">
        <v>1220</v>
      </c>
      <c r="G63" s="163"/>
      <c r="H63" s="162" t="s">
        <v>1220</v>
      </c>
      <c r="I63" s="163"/>
      <c r="J63" s="162" t="s">
        <v>1221</v>
      </c>
    </row>
    <row r="64" spans="1:11" ht="32.4" x14ac:dyDescent="0.3">
      <c r="A64" s="159">
        <v>59</v>
      </c>
      <c r="B64" s="160" t="s">
        <v>1222</v>
      </c>
      <c r="C64" s="161"/>
      <c r="D64" s="160" t="s">
        <v>1222</v>
      </c>
      <c r="E64" s="161"/>
      <c r="F64" s="162" t="s">
        <v>1223</v>
      </c>
      <c r="G64" s="163"/>
      <c r="H64" s="162" t="s">
        <v>1223</v>
      </c>
      <c r="I64" s="163"/>
      <c r="J64" s="162" t="s">
        <v>1224</v>
      </c>
    </row>
    <row r="65" spans="1:10" ht="32.4" x14ac:dyDescent="0.3">
      <c r="A65" s="159">
        <v>60</v>
      </c>
      <c r="B65" s="160" t="s">
        <v>1225</v>
      </c>
      <c r="C65" s="161"/>
      <c r="D65" s="160" t="s">
        <v>1225</v>
      </c>
      <c r="E65" s="161"/>
      <c r="F65" s="162" t="s">
        <v>1226</v>
      </c>
      <c r="G65" s="163"/>
      <c r="H65" s="162" t="s">
        <v>1226</v>
      </c>
      <c r="I65" s="163"/>
      <c r="J65" s="162" t="s">
        <v>1227</v>
      </c>
    </row>
    <row r="66" spans="1:10" ht="64.8" x14ac:dyDescent="0.3">
      <c r="A66" s="159">
        <v>61</v>
      </c>
      <c r="B66" s="160" t="s">
        <v>1228</v>
      </c>
      <c r="C66" s="161"/>
      <c r="D66" s="160" t="s">
        <v>1228</v>
      </c>
      <c r="E66" s="161"/>
      <c r="F66" s="162" t="s">
        <v>1229</v>
      </c>
      <c r="G66" s="163"/>
      <c r="H66" s="162" t="s">
        <v>1229</v>
      </c>
      <c r="I66" s="163"/>
      <c r="J66" s="162" t="s">
        <v>1230</v>
      </c>
    </row>
    <row r="67" spans="1:10" ht="48.6" x14ac:dyDescent="0.3">
      <c r="A67" s="159">
        <v>62</v>
      </c>
      <c r="B67" s="160" t="s">
        <v>1231</v>
      </c>
      <c r="C67" s="161"/>
      <c r="D67" s="160" t="s">
        <v>1231</v>
      </c>
      <c r="E67" s="161"/>
      <c r="F67" s="162" t="s">
        <v>1232</v>
      </c>
      <c r="G67" s="163"/>
      <c r="H67" s="162" t="s">
        <v>1232</v>
      </c>
      <c r="I67" s="163"/>
      <c r="J67" s="162" t="s">
        <v>1233</v>
      </c>
    </row>
    <row r="68" spans="1:10" ht="32.4" x14ac:dyDescent="0.3">
      <c r="A68" s="159">
        <v>63</v>
      </c>
      <c r="B68" s="160" t="s">
        <v>1234</v>
      </c>
      <c r="C68" s="161"/>
      <c r="D68" s="160" t="s">
        <v>1234</v>
      </c>
      <c r="E68" s="161"/>
      <c r="F68" s="162" t="s">
        <v>1235</v>
      </c>
      <c r="G68" s="163"/>
      <c r="H68" s="162" t="s">
        <v>1235</v>
      </c>
      <c r="I68" s="163"/>
      <c r="J68" s="162" t="s">
        <v>1236</v>
      </c>
    </row>
    <row r="69" spans="1:10" ht="32.4" x14ac:dyDescent="0.3">
      <c r="A69" s="159">
        <v>64</v>
      </c>
      <c r="B69" s="160" t="s">
        <v>1237</v>
      </c>
      <c r="C69" s="161"/>
      <c r="D69" s="160" t="s">
        <v>1237</v>
      </c>
      <c r="E69" s="161"/>
      <c r="F69" s="162" t="s">
        <v>1238</v>
      </c>
      <c r="G69" s="163"/>
      <c r="H69" s="162" t="s">
        <v>1238</v>
      </c>
      <c r="I69" s="163"/>
      <c r="J69" s="162" t="s">
        <v>1239</v>
      </c>
    </row>
    <row r="70" spans="1:10" x14ac:dyDescent="0.3">
      <c r="A70" s="159">
        <v>65</v>
      </c>
      <c r="B70" s="160"/>
      <c r="C70" s="161"/>
      <c r="D70" s="161"/>
      <c r="E70" s="161"/>
      <c r="F70" s="162"/>
      <c r="G70" s="163"/>
      <c r="H70" s="162"/>
      <c r="I70" s="163"/>
      <c r="J70" s="162"/>
    </row>
    <row r="71" spans="1:10" x14ac:dyDescent="0.3">
      <c r="A71" s="159">
        <v>66</v>
      </c>
      <c r="B71" s="160"/>
      <c r="C71" s="161"/>
      <c r="D71" s="161"/>
      <c r="E71" s="161"/>
      <c r="F71" s="162"/>
      <c r="G71" s="163"/>
      <c r="H71" s="162"/>
      <c r="I71" s="163"/>
      <c r="J71" s="162"/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2025-01-27T10:06:09Z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